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<sst xmlns="http://schemas.openxmlformats.org/spreadsheetml/2006/main" count="856" uniqueCount="489">
  <si>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</si>
  <si>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</si>
  <si>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</si>
  <si>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</si>
  <si>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</si>
  <si>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</si>
  <si>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</si>
  <si>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</si>
  <si>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</si>
  <si>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</si>
  <si>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</si>
  <si>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</si>
  <si>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</si>
  <si>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</si>
  <si>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</si>
  <si>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</si>
  <si>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</si>
  <si>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</si>
  <si>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</si>
  <si>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</si>
  <si>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</si>
  <si>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</si>
  <si>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</si>
  <si>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</si>
  <si>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</si>
  <si>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</si>
  <si>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</si>
  <si>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</si>
  <si>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</si>
  <si>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</si>
  <si>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</si>
  <si>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</si>
  <si>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</si>
  <si>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</si>
  <si>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</si>
  <si>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</si>
  <si>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</si>
  <si>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</si>
  <si>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</si>
  <si>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</si>
  <si>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</si>
  <si>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</si>
  <si>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</si>
  <si>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</si>
  <si>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</si>
  <si>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</si>
  <si>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</si>
  <si>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</si>
  <si>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</si>
  <si>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</si>
  <si>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</si>
  <si>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</si>
  <si>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</si>
  <si>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</si>
  <si>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</si>
  <si>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</si>
  <si>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</si>
  <si>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</si>
  <si>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</si>
  <si>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</si>
  <si>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</si>
  <si>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</si>
  <si>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</si>
  <si>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</si>
  <si>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</si>
  <si>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</si>
  <si>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</si>
  <si>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</si>
  <si>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</si>
  <si>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</si>
  <si>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</si>
  <si>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</si>
  <si>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</si>
  <si>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</si>
  <si>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</si>
  <si>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</si>
  <si>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</si>
  <si>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</si>
  <si>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</si>
  <si>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</si>
  <si>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</si>
  <si>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</si>
  <si>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</si>
  <si>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</si>
  <si>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</si>
  <si>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</si>
  <si>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</si>
  <si>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</si>
  <si>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</si>
  <si>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</si>
  <si>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</si>
  <si>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</si>
  <si>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</si>
  <si>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</si>
  <si>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</si>
  <si>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</si>
  <si>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</si>
  <si>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</si>
  <si>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</si>
  <si>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</si>
  <si>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</si>
  <si>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</si>
  <si>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</si>
  <si>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</si>
  <si>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</si>
  <si>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</si>
  <si>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</si>
  <si>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</si>
  <si>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</si>
  <si>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</si>
  <si>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</si>
  <si>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</si>
  <si>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</si>
  <si>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</si>
  <si>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</si>
  <si>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</si>
  <si>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</si>
  <si>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</si>
  <si>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</si>
  <si>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</si>
  <si>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</si>
  <si>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</si>
  <si>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</si>
  <si>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</si>
  <si>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</si>
  <si>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</si>
  <si>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</si>
  <si>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</si>
  <si>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</si>
  <si>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</si>
  <si>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</si>
  <si>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</si>
  <si>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</si>
  <si>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</si>
  <si>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</si>
  <si>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</si>
  <si>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</si>
  <si>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</si>
  <si>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</si>
  <si>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</si>
  <si>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</si>
  <si>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</si>
  <si>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</si>
  <si>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</si>
  <si>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</si>
  <si>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</si>
  <si>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</si>
  <si>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</si>
  <si>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</si>
  <si>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</si>
  <si>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</si>
  <si>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</si>
  <si>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</si>
  <si>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</si>
  <si>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</si>
  <si>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</si>
  <si>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</si>
  <si>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</si>
  <si>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</si>
  <si>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</si>
  <si>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</si>
  <si>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</si>
  <si>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</si>
  <si>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</si>
  <si>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</si>
  <si>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</si>
  <si>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</si>
  <si>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</si>
  <si>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</si>
  <si>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</si>
  <si>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</si>
  <si>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</si>
  <si>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</si>
  <si>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</si>
  <si>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</si>
  <si>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</si>
  <si>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</si>
  <si>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</si>
  <si>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</si>
  <si>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</si>
  <si>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</si>
  <si>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</si>
  <si>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</si>
  <si>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</si>
  <si>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</si>
  <si>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</si>
  <si>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</si>
  <si>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</si>
  <si>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</si>
  <si>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</si>
  <si>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</si>
  <si>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</si>
  <si>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</si>
  <si>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</si>
  <si>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</si>
  <si>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</si>
  <si>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</si>
  <si>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</si>
  <si>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</si>
  <si>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</si>
  <si>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</si>
  <si>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</si>
  <si>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</si>
  <si>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</si>
  <si>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</si>
  <si>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</si>
  <si>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</si>
  <si>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</si>
  <si>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</si>
  <si>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</si>
  <si>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</si>
  <si>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</si>
  <si>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</si>
  <si>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</si>
  <si>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</si>
  <si>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</si>
  <si>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</si>
  <si>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</si>
  <si>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</si>
  <si>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</si>
  <si>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</si>
  <si>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</si>
  <si>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</si>
  <si>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</si>
  <si>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</si>
  <si>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</si>
  <si>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</si>
  <si>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</si>
  <si>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</si>
  <si>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</si>
  <si>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</si>
  <si>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</si>
  <si>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</si>
  <si>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</si>
  <si>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</si>
  <si>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</si>
  <si>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</si>
  <si>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</si>
  <si>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</si>
  <si>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</si>
  <si>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</si>
  <si>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</si>
  <si>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</si>
  <si>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</si>
  <si>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</si>
  <si>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</si>
  <si>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</si>
  <si>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</si>
  <si>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</si>
  <si>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</si>
  <si>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</si>
  <si>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</si>
  <si>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</si>
  <si>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</si>
  <si>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</si>
  <si>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</si>
  <si>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</si>
  <si>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</si>
  <si>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</si>
  <si>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</si>
  <si>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</si>
  <si>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</si>
  <si>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</si>
  <si>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</si>
  <si>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</si>
  <si>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</si>
  <si>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</si>
  <si>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</si>
  <si>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</si>
  <si>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</si>
  <si>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</si>
  <si>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</si>
  <si>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</si>
  <si>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</si>
  <si>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</si>
  <si>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</si>
  <si>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</si>
  <si>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</si>
  <si>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</si>
  <si>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</si>
  <si>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</si>
  <si>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</si>
  <si>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</si>
  <si>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</si>
  <si>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</si>
  <si>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</si>
  <si>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</si>
  <si>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</si>
  <si>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</si>
  <si>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</si>
  <si>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</si>
  <si>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</si>
  <si>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</si>
  <si>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</si>
  <si>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</si>
  <si>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</si>
  <si>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</si>
  <si>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</si>
  <si>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</si>
  <si>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</si>
  <si>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</si>
  <si>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</si>
  <si>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</si>
  <si>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</si>
  <si>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</si>
  <si>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</si>
  <si>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</si>
  <si>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</si>
  <si>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</si>
  <si>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</si>
  <si>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</si>
  <si>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</si>
  <si>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</si>
  <si>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</si>
  <si>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</si>
  <si>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</si>
  <si>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</si>
  <si>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</si>
  <si>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</si>
  <si>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</si>
  <si>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</si>
  <si>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</si>
  <si>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</si>
  <si>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</si>
  <si>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</si>
  <si>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</si>
  <si>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</si>
  <si>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</si>
  <si>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</si>
  <si>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</si>
  <si>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</si>
  <si>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</si>
  <si>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</si>
  <si>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</si>
  <si>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</si>
  <si>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</si>
  <si>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</si>
  <si>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</si>
  <si>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</si>
  <si>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</si>
  <si>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</si>
  <si>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</si>
  <si>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</si>
  <si>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</si>
  <si>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</si>
  <si>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</si>
  <si>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</si>
  <si>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</si>
  <si>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</si>
  <si>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</si>
  <si>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</si>
  <si>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</si>
  <si>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</si>
  <si>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</si>
  <si>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</si>
  <si>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</si>
  <si>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</si>
  <si>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</si>
  <si>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</si>
  <si>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</si>
  <si>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</si>
  <si>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</si>
  <si>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</si>
  <si>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</si>
  <si>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</si>
  <si>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</si>
  <si>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</si>
  <si>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</si>
  <si>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</si>
  <si>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</si>
  <si>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</si>
  <si>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</si>
  <si>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</si>
  <si>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</si>
  <si>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</si>
  <si>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</si>
  <si>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</si>
  <si>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</si>
  <si>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</si>
  <si>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</si>
  <si>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</si>
  <si>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</si>
  <si>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</si>
  <si>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</si>
  <si>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</si>
  <si>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</si>
  <si>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</si>
  <si>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</si>
  <si>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</si>
  <si>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</si>
  <si>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</si>
  <si>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</si>
  <si>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</si>
  <si>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</si>
  <si>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</si>
  <si>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</si>
  <si>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</si>
  <si>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</si>
  <si>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</si>
  <si>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</si>
  <si>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</si>
  <si>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</si>
  <si>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</si>
  <si>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</si>
  <si>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</si>
  <si>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</si>
  <si>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</si>
  <si>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</si>
  <si>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</si>
  <si>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</si>
  <si>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</si>
  <si>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</si>
  <si>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</si>
  <si>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</si>
  <si>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</si>
  <si>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</si>
  <si>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</si>
  <si>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</si>
  <si>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</si>
  <si>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</si>
  <si>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</si>
  <si>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</si>
  <si>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</si>
  <si>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</si>
  <si>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</si>
  <si>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</si>
  <si>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</si>
  <si>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</si>
  <si>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</si>
  <si>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</si>
  <si>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</si>
  <si>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</si>
  <si>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</si>
  <si>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</si>
  <si>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</si>
  <si>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</si>
  <si>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</si>
  <si>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</si>
  <si>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</si>
  <si>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</si>
  <si>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</si>
  <si>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</si>
  <si>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</si>
  <si>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</si>
  <si>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</si>
  <si>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</si>
  <si>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</si>
  <si>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</si>
  <si>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</si>
  <si>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</si>
  <si>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</si>
  <si>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</si>
  <si>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</si>
  <si>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</si>
  <si>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</si>
  <si>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</si>
  <si>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</si>
  <si>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</si>
  <si>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</si>
  <si>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</si>
  <si>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</si>
  <si>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</si>
  <si>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</si>
  <si>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</si>
  <si>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</si>
  <si>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</si>
  <si>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</si>
  <si>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</si>
  <si>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</si>
  <si>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</si>
  <si>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</si>
  <si>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</si>
  <si>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</si>
  <si>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</si>
  <si>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</si>
  <si>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</si>
  <si>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</si>
  <si>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</si>
  <si>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</si>
  <si>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</si>
  <si>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</si>
  <si>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</si>
  <si>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</si>
  <si>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</si>
  <si>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</si>
  <si>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</si>
  <si>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 xml:space="preserve">       "03" января 2018 г.</t>
  </si>
  <si>
    <t>951 01050000000000000</t>
  </si>
  <si>
    <t>951 01000000000000000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</si>
</sst>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left" wrapText="1"/>
      <protection/>
    </xf>
    <xf numFmtId="4" fontId="5" fillId="0" borderId="2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center" wrapText="1"/>
      <protection/>
    </xf>
    <xf numFmtId="49" fontId="5" fillId="0" borderId="23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left"/>
      <protection/>
    </xf>
    <xf numFmtId="49" fontId="4" fillId="0" borderId="33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left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49" fontId="6" fillId="0" borderId="36" xfId="0" applyNumberFormat="1" applyFont="1" applyBorder="1" applyAlignment="1" applyProtection="1">
      <alignment horizontal="left" wrapText="1"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9" xfId="0" applyNumberFormat="1" applyFont="1" applyBorder="1" applyAlignment="1" applyProtection="1">
      <alignment horizontal="right"/>
      <protection/>
    </xf>
    <xf numFmtId="4" fontId="6" fillId="0" borderId="30" xfId="0" applyNumberFormat="1" applyFont="1" applyBorder="1" applyAlignment="1" applyProtection="1">
      <alignment horizontal="right"/>
      <protection/>
    </xf>
    <xf numFmtId="49" fontId="6" fillId="0" borderId="22" xfId="0" applyNumberFormat="1" applyFont="1" applyBorder="1" applyAlignment="1" applyProtection="1">
      <alignment horizontal="left" wrapText="1"/>
      <protection/>
    </xf>
    <xf numFmtId="49" fontId="6" fillId="0" borderId="31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23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173" fontId="6" fillId="0" borderId="22" xfId="0" applyNumberFormat="1" applyFont="1" applyBorder="1" applyAlignment="1" applyProtection="1">
      <alignment horizontal="left" wrapText="1"/>
      <protection/>
    </xf>
    <xf numFmtId="0" fontId="6" fillId="0" borderId="32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center"/>
      <protection/>
    </xf>
    <xf numFmtId="49" fontId="6" fillId="0" borderId="33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 wrapText="1"/>
      <protection/>
    </xf>
    <xf numFmtId="49" fontId="6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left" wrapText="1"/>
      <protection/>
    </xf>
    <xf numFmtId="49" fontId="8" fillId="0" borderId="41" xfId="0" applyNumberFormat="1" applyFont="1" applyBorder="1" applyAlignment="1" applyProtection="1">
      <alignment horizontal="center" wrapText="1"/>
      <protection/>
    </xf>
    <xf numFmtId="49" fontId="8" fillId="0" borderId="38" xfId="0" applyNumberFormat="1" applyFont="1" applyBorder="1" applyAlignment="1" applyProtection="1">
      <alignment horizontal="center"/>
      <protection/>
    </xf>
    <xf numFmtId="4" fontId="8" fillId="0" borderId="23" xfId="0" applyNumberFormat="1" applyFont="1" applyBorder="1" applyAlignment="1" applyProtection="1">
      <alignment horizontal="right"/>
      <protection/>
    </xf>
    <xf numFmtId="4" fontId="8" fillId="0" borderId="38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173" fontId="6" fillId="0" borderId="19" xfId="0" applyNumberFormat="1" applyFont="1" applyBorder="1" applyAlignment="1" applyProtection="1">
      <alignment horizontal="left" wrapText="1"/>
      <protection/>
    </xf>
    <xf numFmtId="0" fontId="6" fillId="0" borderId="42" xfId="0" applyFont="1" applyBorder="1" applyAlignment="1" applyProtection="1">
      <alignment wrapText="1"/>
      <protection/>
    </xf>
    <xf numFmtId="0" fontId="6" fillId="0" borderId="43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right"/>
      <protection/>
    </xf>
    <xf numFmtId="49" fontId="6" fillId="0" borderId="25" xfId="0" applyNumberFormat="1" applyFont="1" applyBorder="1" applyAlignment="1" applyProtection="1">
      <alignment horizontal="left" wrapText="1"/>
      <protection/>
    </xf>
    <xf numFmtId="49" fontId="6" fillId="0" borderId="44" xfId="0" applyNumberFormat="1" applyFont="1" applyBorder="1" applyAlignment="1" applyProtection="1">
      <alignment horizontal="center" wrapText="1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48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6" fillId="0" borderId="48" xfId="0" applyNumberFormat="1" applyFont="1" applyBorder="1" applyAlignment="1" applyProtection="1">
      <alignment horizontal="left" wrapText="1"/>
      <protection/>
    </xf>
    <xf numFmtId="49" fontId="6" fillId="0" borderId="48" xfId="0" applyNumberFormat="1" applyFont="1" applyBorder="1" applyAlignment="1" applyProtection="1">
      <alignment wrapText="1"/>
      <protection/>
    </xf>
    <xf numFmtId="49" fontId="6" fillId="0" borderId="42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="120" zoomScaleNormal="120" zoomScalePageLayoutView="0" workbookViewId="0" topLeftCell="A1">
      <selection activeCell="H19" sqref="H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18.7109375" style="0" customWidth="1"/>
    <col min="6" max="6" width="13.8515625" style="0" customWidth="1"/>
  </cols>
  <sheetData>
    <row r="1" spans="1:6" ht="13.5">
      <c r="A1" s="120"/>
      <c r="B1" s="120"/>
      <c r="C1" s="120"/>
      <c r="D1" s="120"/>
      <c r="E1" s="2"/>
      <c r="F1" s="2"/>
    </row>
    <row r="2" spans="1:6" ht="16.5" customHeight="1">
      <c r="A2" s="120" t="s">
        <v>0</v>
      </c>
      <c r="B2" s="120"/>
      <c r="C2" s="120"/>
      <c r="D2" s="12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1" t="s">
        <v>12</v>
      </c>
      <c r="B4" s="121"/>
      <c r="C4" s="121"/>
      <c r="D4" s="12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22" t="s">
        <v>14</v>
      </c>
      <c r="C6" s="123"/>
      <c r="D6" s="123"/>
      <c r="E6" s="3" t="s">
        <v>7</v>
      </c>
      <c r="F6" s="10" t="s">
        <v>19</v>
      </c>
    </row>
    <row r="7" spans="1:6" ht="12.75">
      <c r="A7" s="11" t="s">
        <v>8</v>
      </c>
      <c r="B7" s="124" t="s">
        <v>15</v>
      </c>
      <c r="C7" s="124"/>
      <c r="D7" s="124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20" t="s">
        <v>21</v>
      </c>
      <c r="B10" s="120"/>
      <c r="C10" s="120"/>
      <c r="D10" s="120"/>
      <c r="E10" s="1"/>
      <c r="F10" s="17"/>
    </row>
    <row r="11" spans="1:6" ht="3.75" customHeight="1">
      <c r="A11" s="131" t="s">
        <v>22</v>
      </c>
      <c r="B11" s="125" t="s">
        <v>23</v>
      </c>
      <c r="C11" s="125" t="s">
        <v>24</v>
      </c>
      <c r="D11" s="128" t="s">
        <v>25</v>
      </c>
      <c r="E11" s="128" t="s">
        <v>26</v>
      </c>
      <c r="F11" s="134" t="s">
        <v>27</v>
      </c>
    </row>
    <row r="12" spans="1:6" ht="3" customHeight="1">
      <c r="A12" s="132"/>
      <c r="B12" s="126"/>
      <c r="C12" s="126"/>
      <c r="D12" s="129"/>
      <c r="E12" s="129"/>
      <c r="F12" s="135"/>
    </row>
    <row r="13" spans="1:6" ht="3" customHeight="1">
      <c r="A13" s="132"/>
      <c r="B13" s="126"/>
      <c r="C13" s="126"/>
      <c r="D13" s="129"/>
      <c r="E13" s="129"/>
      <c r="F13" s="135"/>
    </row>
    <row r="14" spans="1:6" ht="3" customHeight="1">
      <c r="A14" s="132"/>
      <c r="B14" s="126"/>
      <c r="C14" s="126"/>
      <c r="D14" s="129"/>
      <c r="E14" s="129"/>
      <c r="F14" s="135"/>
    </row>
    <row r="15" spans="1:6" ht="3" customHeight="1">
      <c r="A15" s="132"/>
      <c r="B15" s="126"/>
      <c r="C15" s="126"/>
      <c r="D15" s="129"/>
      <c r="E15" s="129"/>
      <c r="F15" s="135"/>
    </row>
    <row r="16" spans="1:6" ht="3" customHeight="1">
      <c r="A16" s="132"/>
      <c r="B16" s="126"/>
      <c r="C16" s="126"/>
      <c r="D16" s="129"/>
      <c r="E16" s="129"/>
      <c r="F16" s="135"/>
    </row>
    <row r="17" spans="1:6" ht="23.25" customHeight="1">
      <c r="A17" s="133"/>
      <c r="B17" s="127"/>
      <c r="C17" s="127"/>
      <c r="D17" s="130"/>
      <c r="E17" s="130"/>
      <c r="F17" s="13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s="57" customFormat="1" ht="11.25">
      <c r="A19" s="52" t="s">
        <v>31</v>
      </c>
      <c r="B19" s="53" t="s">
        <v>32</v>
      </c>
      <c r="C19" s="54" t="s">
        <v>33</v>
      </c>
      <c r="D19" s="55">
        <v>10789500</v>
      </c>
      <c r="E19" s="56">
        <v>10828054.92</v>
      </c>
      <c r="F19" s="55">
        <f>F21+F77</f>
        <v>-38554.919999999845</v>
      </c>
    </row>
    <row r="20" spans="1:6" s="57" customFormat="1" ht="11.25">
      <c r="A20" s="58" t="s">
        <v>34</v>
      </c>
      <c r="B20" s="59"/>
      <c r="C20" s="60"/>
      <c r="D20" s="61"/>
      <c r="E20" s="61"/>
      <c r="F20" s="62"/>
    </row>
    <row r="21" spans="1:6" s="57" customFormat="1" ht="11.25">
      <c r="A21" s="63" t="s">
        <v>35</v>
      </c>
      <c r="B21" s="64" t="s">
        <v>32</v>
      </c>
      <c r="C21" s="65" t="s">
        <v>36</v>
      </c>
      <c r="D21" s="66">
        <v>4002200</v>
      </c>
      <c r="E21" s="66">
        <v>4041904.92</v>
      </c>
      <c r="F21" s="67">
        <f>F22+F34+F39+F56+F60+F65+F69+F73</f>
        <v>-39704.919999999845</v>
      </c>
    </row>
    <row r="22" spans="1:6" s="57" customFormat="1" ht="11.25">
      <c r="A22" s="63" t="s">
        <v>37</v>
      </c>
      <c r="B22" s="64" t="s">
        <v>32</v>
      </c>
      <c r="C22" s="65" t="s">
        <v>38</v>
      </c>
      <c r="D22" s="66">
        <v>681300</v>
      </c>
      <c r="E22" s="66">
        <v>698588.84</v>
      </c>
      <c r="F22" s="67">
        <f>D22-E22</f>
        <v>-17288.839999999967</v>
      </c>
    </row>
    <row r="23" spans="1:6" s="57" customFormat="1" ht="11.25">
      <c r="A23" s="63" t="s">
        <v>39</v>
      </c>
      <c r="B23" s="64" t="s">
        <v>32</v>
      </c>
      <c r="C23" s="65" t="s">
        <v>40</v>
      </c>
      <c r="D23" s="66">
        <v>681300</v>
      </c>
      <c r="E23" s="66">
        <v>698588.84</v>
      </c>
      <c r="F23" s="67">
        <f>D23-E23</f>
        <v>-17288.839999999967</v>
      </c>
    </row>
    <row r="24" spans="1:6" s="57" customFormat="1" ht="68.25">
      <c r="A24" s="63" t="s">
        <v>41</v>
      </c>
      <c r="B24" s="64" t="s">
        <v>32</v>
      </c>
      <c r="C24" s="65" t="s">
        <v>42</v>
      </c>
      <c r="D24" s="66">
        <v>661700</v>
      </c>
      <c r="E24" s="66">
        <f>E25+E26+E27</f>
        <v>678672.22</v>
      </c>
      <c r="F24" s="67">
        <f>FIO-E24</f>
        <v>-16972.219999999972</v>
      </c>
    </row>
    <row r="25" spans="1:6" s="57" customFormat="1" ht="102">
      <c r="A25" s="68" t="s">
        <v>43</v>
      </c>
      <c r="B25" s="64" t="s">
        <v>32</v>
      </c>
      <c r="C25" s="65" t="s">
        <v>44</v>
      </c>
      <c r="D25" s="66">
        <v>661700</v>
      </c>
      <c r="E25" s="66">
        <v>678240.73</v>
      </c>
      <c r="F25" s="67">
        <f>D25-E25</f>
        <v>-16540.72999999998</v>
      </c>
    </row>
    <row r="26" spans="1:6" s="57" customFormat="1" ht="79.5">
      <c r="A26" s="68" t="s">
        <v>45</v>
      </c>
      <c r="B26" s="64" t="s">
        <v>32</v>
      </c>
      <c r="C26" s="65" t="s">
        <v>46</v>
      </c>
      <c r="D26" s="66">
        <v>0</v>
      </c>
      <c r="E26" s="66">
        <v>162.37</v>
      </c>
      <c r="F26" s="67">
        <f>D26-E26</f>
        <v>-162.37</v>
      </c>
    </row>
    <row r="27" spans="1:6" s="57" customFormat="1" ht="90.75">
      <c r="A27" s="68" t="s">
        <v>48</v>
      </c>
      <c r="B27" s="64" t="s">
        <v>32</v>
      </c>
      <c r="C27" s="65" t="s">
        <v>49</v>
      </c>
      <c r="D27" s="66">
        <v>0</v>
      </c>
      <c r="E27" s="66">
        <v>269.12</v>
      </c>
      <c r="F27" s="67">
        <f>D27-E27</f>
        <v>-269.12</v>
      </c>
    </row>
    <row r="28" spans="1:6" s="57" customFormat="1" ht="102">
      <c r="A28" s="68" t="s">
        <v>50</v>
      </c>
      <c r="B28" s="64" t="s">
        <v>32</v>
      </c>
      <c r="C28" s="65" t="s">
        <v>51</v>
      </c>
      <c r="D28" s="66">
        <v>200</v>
      </c>
      <c r="E28" s="66">
        <v>180</v>
      </c>
      <c r="F28" s="67">
        <f>IF(OR(D28="-",IF(E28="-",0,E28)&gt;=IF(D28="-",0,D28)),"-",IF(D28="-",0,D28)-IF(E28="-",0,E28))</f>
        <v>20</v>
      </c>
    </row>
    <row r="29" spans="1:6" s="57" customFormat="1" ht="125.25">
      <c r="A29" s="68" t="s">
        <v>52</v>
      </c>
      <c r="B29" s="64" t="s">
        <v>32</v>
      </c>
      <c r="C29" s="65" t="s">
        <v>53</v>
      </c>
      <c r="D29" s="66">
        <v>200</v>
      </c>
      <c r="E29" s="66">
        <v>180</v>
      </c>
      <c r="F29" s="67">
        <f>IF(OR(D29="-",IF(E29="-",0,E29)&gt;=IF(D29="-",0,D29)),"-",IF(D29="-",0,D29)-IF(E29="-",0,E29))</f>
        <v>20</v>
      </c>
    </row>
    <row r="30" spans="1:6" s="57" customFormat="1" ht="45">
      <c r="A30" s="63" t="s">
        <v>54</v>
      </c>
      <c r="B30" s="64" t="s">
        <v>32</v>
      </c>
      <c r="C30" s="65" t="s">
        <v>55</v>
      </c>
      <c r="D30" s="66">
        <v>19400</v>
      </c>
      <c r="E30" s="66">
        <f>E31+E32+E33</f>
        <v>19736.62</v>
      </c>
      <c r="F30" s="67">
        <f>D30-E30</f>
        <v>-336.619999999999</v>
      </c>
    </row>
    <row r="31" spans="1:6" s="57" customFormat="1" ht="68.25">
      <c r="A31" s="63" t="s">
        <v>56</v>
      </c>
      <c r="B31" s="64" t="s">
        <v>32</v>
      </c>
      <c r="C31" s="65" t="s">
        <v>57</v>
      </c>
      <c r="D31" s="66">
        <v>19400</v>
      </c>
      <c r="E31" s="66">
        <v>18953.34</v>
      </c>
      <c r="F31" s="67">
        <f>IF(OR(D31="-",IF(E31="-",0,E31)&gt;=IF(D31="-",0,D31)),"-",IF(D31="-",0,D31)-IF(E31="-",0,E31))</f>
        <v>446.65999999999985</v>
      </c>
    </row>
    <row r="32" spans="1:6" s="57" customFormat="1" ht="45">
      <c r="A32" s="63" t="s">
        <v>58</v>
      </c>
      <c r="B32" s="64" t="s">
        <v>32</v>
      </c>
      <c r="C32" s="65" t="s">
        <v>59</v>
      </c>
      <c r="D32" s="66">
        <v>0</v>
      </c>
      <c r="E32" s="66">
        <v>34.09</v>
      </c>
      <c r="F32" s="67">
        <f>D32-E32</f>
        <v>-34.09</v>
      </c>
    </row>
    <row r="33" spans="1:6" s="57" customFormat="1" ht="68.25">
      <c r="A33" s="63" t="s">
        <v>60</v>
      </c>
      <c r="B33" s="64" t="s">
        <v>32</v>
      </c>
      <c r="C33" s="65" t="s">
        <v>61</v>
      </c>
      <c r="D33" s="66">
        <v>0</v>
      </c>
      <c r="E33" s="66">
        <v>749.19</v>
      </c>
      <c r="F33" s="67">
        <f>D33-E33</f>
        <v>-749.19</v>
      </c>
    </row>
    <row r="34" spans="1:6" s="57" customFormat="1" ht="11.25">
      <c r="A34" s="63" t="s">
        <v>62</v>
      </c>
      <c r="B34" s="64" t="s">
        <v>32</v>
      </c>
      <c r="C34" s="65" t="s">
        <v>63</v>
      </c>
      <c r="D34" s="66">
        <v>631300</v>
      </c>
      <c r="E34" s="66">
        <v>631275.22</v>
      </c>
      <c r="F34" s="67">
        <f>IF(OR(D34="-",IF(E34="-",0,E34)&gt;=IF(D34="-",0,D34)),"-",IF(D34="-",0,D34)-IF(E34="-",0,E34))</f>
        <v>24.78000000002794</v>
      </c>
    </row>
    <row r="35" spans="1:6" s="57" customFormat="1" ht="11.25">
      <c r="A35" s="63" t="s">
        <v>64</v>
      </c>
      <c r="B35" s="64" t="s">
        <v>32</v>
      </c>
      <c r="C35" s="65" t="s">
        <v>65</v>
      </c>
      <c r="D35" s="66">
        <v>631300</v>
      </c>
      <c r="E35" s="66">
        <v>631275.22</v>
      </c>
      <c r="F35" s="67">
        <f>IF(OR(D35="-",IF(E35="-",0,E35)&gt;=IF(D35="-",0,D35)),"-",IF(D35="-",0,D35)-IF(E35="-",0,E35))</f>
        <v>24.78000000002794</v>
      </c>
    </row>
    <row r="36" spans="1:6" s="57" customFormat="1" ht="11.25">
      <c r="A36" s="63" t="s">
        <v>64</v>
      </c>
      <c r="B36" s="64" t="s">
        <v>32</v>
      </c>
      <c r="C36" s="65" t="s">
        <v>66</v>
      </c>
      <c r="D36" s="66">
        <v>631300</v>
      </c>
      <c r="E36" s="66">
        <v>631275.22</v>
      </c>
      <c r="F36" s="67">
        <f>IF(OR(D36="-",IF(E36="-",0,E36)&gt;=IF(D36="-",0,D36)),"-",IF(D36="-",0,D36)-IF(E36="-",0,E36))</f>
        <v>24.78000000002794</v>
      </c>
    </row>
    <row r="37" spans="1:6" s="57" customFormat="1" ht="45">
      <c r="A37" s="63" t="s">
        <v>67</v>
      </c>
      <c r="B37" s="64" t="s">
        <v>32</v>
      </c>
      <c r="C37" s="65" t="s">
        <v>68</v>
      </c>
      <c r="D37" s="66">
        <v>631300</v>
      </c>
      <c r="E37" s="66">
        <v>630776.4</v>
      </c>
      <c r="F37" s="67">
        <f>IF(OR(D37="-",IF(E37="-",0,E37)&gt;=IF(D37="-",0,D37)),"-",IF(D37="-",0,D37)-IF(E37="-",0,E37))</f>
        <v>523.5999999999767</v>
      </c>
    </row>
    <row r="38" spans="1:6" s="57" customFormat="1" ht="22.5">
      <c r="A38" s="63" t="s">
        <v>69</v>
      </c>
      <c r="B38" s="64" t="s">
        <v>32</v>
      </c>
      <c r="C38" s="65" t="s">
        <v>70</v>
      </c>
      <c r="D38" s="66">
        <v>0</v>
      </c>
      <c r="E38" s="66">
        <v>498.82</v>
      </c>
      <c r="F38" s="67">
        <f>D38-E38</f>
        <v>-498.82</v>
      </c>
    </row>
    <row r="39" spans="1:6" s="57" customFormat="1" ht="11.25">
      <c r="A39" s="63" t="s">
        <v>71</v>
      </c>
      <c r="B39" s="64" t="s">
        <v>32</v>
      </c>
      <c r="C39" s="65" t="s">
        <v>72</v>
      </c>
      <c r="D39" s="66">
        <v>2617200</v>
      </c>
      <c r="E39" s="66">
        <v>2638722.4</v>
      </c>
      <c r="F39" s="67">
        <f>D39-E39</f>
        <v>-21522.399999999907</v>
      </c>
    </row>
    <row r="40" spans="1:6" s="57" customFormat="1" ht="11.25">
      <c r="A40" s="63" t="s">
        <v>73</v>
      </c>
      <c r="B40" s="64" t="s">
        <v>32</v>
      </c>
      <c r="C40" s="65" t="s">
        <v>74</v>
      </c>
      <c r="D40" s="66">
        <v>109100</v>
      </c>
      <c r="E40" s="66">
        <v>110971.98</v>
      </c>
      <c r="F40" s="67">
        <f>D40-E40</f>
        <v>-1871.979999999996</v>
      </c>
    </row>
    <row r="41" spans="1:6" s="57" customFormat="1" ht="33.75">
      <c r="A41" s="63" t="s">
        <v>75</v>
      </c>
      <c r="B41" s="64" t="s">
        <v>32</v>
      </c>
      <c r="C41" s="65" t="s">
        <v>76</v>
      </c>
      <c r="D41" s="66">
        <v>109100</v>
      </c>
      <c r="E41" s="66">
        <v>110971.98</v>
      </c>
      <c r="F41" s="67">
        <f>D41-E41</f>
        <v>-1871.979999999996</v>
      </c>
    </row>
    <row r="42" spans="1:6" s="57" customFormat="1" ht="68.25">
      <c r="A42" s="63" t="s">
        <v>77</v>
      </c>
      <c r="B42" s="64" t="s">
        <v>32</v>
      </c>
      <c r="C42" s="65" t="s">
        <v>78</v>
      </c>
      <c r="D42" s="66">
        <v>109100</v>
      </c>
      <c r="E42" s="66">
        <v>108897.82</v>
      </c>
      <c r="F42" s="67">
        <f>IF(OR(D42="-",IF(E42="-",0,E42)&gt;=IF(D42="-",0,D42)),"-",IF(D42="-",0,D42)-IF(E42="-",0,E42))</f>
        <v>202.17999999999302</v>
      </c>
    </row>
    <row r="43" spans="1:6" s="57" customFormat="1" ht="45">
      <c r="A43" s="63" t="s">
        <v>79</v>
      </c>
      <c r="B43" s="64" t="s">
        <v>32</v>
      </c>
      <c r="C43" s="65" t="s">
        <v>80</v>
      </c>
      <c r="D43" s="66">
        <v>0</v>
      </c>
      <c r="E43" s="66">
        <v>2274.6</v>
      </c>
      <c r="F43" s="67">
        <f>D43-E43</f>
        <v>-2274.6</v>
      </c>
    </row>
    <row r="44" spans="1:6" s="57" customFormat="1" ht="45">
      <c r="A44" s="63" t="s">
        <v>81</v>
      </c>
      <c r="B44" s="64" t="s">
        <v>32</v>
      </c>
      <c r="C44" s="65" t="s">
        <v>82</v>
      </c>
      <c r="D44" s="66">
        <v>0</v>
      </c>
      <c r="E44" s="66">
        <v>-200.44</v>
      </c>
      <c r="F44" s="67">
        <f>IF(OR(D44="-",IF(E44="-",0,E44)&gt;=IF(D44="-",0,D44)),"-",IF(D44="-",0,D44)-IF(E44="-",0,E44))</f>
        <v>200.44</v>
      </c>
    </row>
    <row r="45" spans="1:6" s="57" customFormat="1" ht="11.25">
      <c r="A45" s="63" t="s">
        <v>83</v>
      </c>
      <c r="B45" s="64" t="s">
        <v>32</v>
      </c>
      <c r="C45" s="65" t="s">
        <v>84</v>
      </c>
      <c r="D45" s="66">
        <v>2508100</v>
      </c>
      <c r="E45" s="66">
        <v>2527750.42</v>
      </c>
      <c r="F45" s="67">
        <f aca="true" t="shared" si="0" ref="F45:F54">D45-E45</f>
        <v>-19650.419999999925</v>
      </c>
    </row>
    <row r="46" spans="1:6" s="57" customFormat="1" ht="11.25">
      <c r="A46" s="63" t="s">
        <v>85</v>
      </c>
      <c r="B46" s="64" t="s">
        <v>32</v>
      </c>
      <c r="C46" s="65" t="s">
        <v>86</v>
      </c>
      <c r="D46" s="66">
        <v>368800</v>
      </c>
      <c r="E46" s="66">
        <v>371507.61</v>
      </c>
      <c r="F46" s="67">
        <f t="shared" si="0"/>
        <v>-2707.609999999986</v>
      </c>
    </row>
    <row r="47" spans="1:6" s="57" customFormat="1" ht="33.75">
      <c r="A47" s="63" t="s">
        <v>87</v>
      </c>
      <c r="B47" s="64" t="s">
        <v>32</v>
      </c>
      <c r="C47" s="65" t="s">
        <v>88</v>
      </c>
      <c r="D47" s="66">
        <v>368800</v>
      </c>
      <c r="E47" s="66">
        <v>371507.61</v>
      </c>
      <c r="F47" s="67">
        <f t="shared" si="0"/>
        <v>-2707.609999999986</v>
      </c>
    </row>
    <row r="48" spans="1:6" s="57" customFormat="1" ht="57">
      <c r="A48" s="63" t="s">
        <v>89</v>
      </c>
      <c r="B48" s="64" t="s">
        <v>32</v>
      </c>
      <c r="C48" s="65" t="s">
        <v>90</v>
      </c>
      <c r="D48" s="66">
        <v>368800</v>
      </c>
      <c r="E48" s="66">
        <v>369930</v>
      </c>
      <c r="F48" s="67">
        <f t="shared" si="0"/>
        <v>-1130</v>
      </c>
    </row>
    <row r="49" spans="1:6" s="57" customFormat="1" ht="45">
      <c r="A49" s="63" t="s">
        <v>91</v>
      </c>
      <c r="B49" s="64" t="s">
        <v>32</v>
      </c>
      <c r="C49" s="65" t="s">
        <v>92</v>
      </c>
      <c r="D49" s="66">
        <v>0</v>
      </c>
      <c r="E49" s="66">
        <v>1466.71</v>
      </c>
      <c r="F49" s="67">
        <f t="shared" si="0"/>
        <v>-1466.71</v>
      </c>
    </row>
    <row r="50" spans="1:6" s="57" customFormat="1" ht="57">
      <c r="A50" s="63" t="s">
        <v>93</v>
      </c>
      <c r="B50" s="64" t="s">
        <v>32</v>
      </c>
      <c r="C50" s="65" t="s">
        <v>94</v>
      </c>
      <c r="D50" s="66">
        <v>0</v>
      </c>
      <c r="E50" s="66">
        <v>110.9</v>
      </c>
      <c r="F50" s="67">
        <f t="shared" si="0"/>
        <v>-110.9</v>
      </c>
    </row>
    <row r="51" spans="1:6" s="57" customFormat="1" ht="11.25">
      <c r="A51" s="63" t="s">
        <v>95</v>
      </c>
      <c r="B51" s="64" t="s">
        <v>32</v>
      </c>
      <c r="C51" s="65" t="s">
        <v>96</v>
      </c>
      <c r="D51" s="66">
        <v>2139300</v>
      </c>
      <c r="E51" s="66">
        <v>2156242.81</v>
      </c>
      <c r="F51" s="67">
        <f t="shared" si="0"/>
        <v>-16942.810000000056</v>
      </c>
    </row>
    <row r="52" spans="1:6" s="57" customFormat="1" ht="33.75">
      <c r="A52" s="63" t="s">
        <v>97</v>
      </c>
      <c r="B52" s="64" t="s">
        <v>32</v>
      </c>
      <c r="C52" s="65" t="s">
        <v>98</v>
      </c>
      <c r="D52" s="66">
        <v>2139300</v>
      </c>
      <c r="E52" s="66">
        <v>2156242.81</v>
      </c>
      <c r="F52" s="67">
        <f t="shared" si="0"/>
        <v>-16942.810000000056</v>
      </c>
    </row>
    <row r="53" spans="1:6" s="57" customFormat="1" ht="57">
      <c r="A53" s="63" t="s">
        <v>99</v>
      </c>
      <c r="B53" s="64" t="s">
        <v>32</v>
      </c>
      <c r="C53" s="65" t="s">
        <v>100</v>
      </c>
      <c r="D53" s="66">
        <v>2139300</v>
      </c>
      <c r="E53" s="66">
        <v>2145877.97</v>
      </c>
      <c r="F53" s="67">
        <f t="shared" si="0"/>
        <v>-6577.970000000205</v>
      </c>
    </row>
    <row r="54" spans="1:6" s="57" customFormat="1" ht="45">
      <c r="A54" s="63" t="s">
        <v>101</v>
      </c>
      <c r="B54" s="64" t="s">
        <v>32</v>
      </c>
      <c r="C54" s="65" t="s">
        <v>102</v>
      </c>
      <c r="D54" s="66">
        <v>0</v>
      </c>
      <c r="E54" s="66">
        <v>10512.22</v>
      </c>
      <c r="F54" s="67">
        <f t="shared" si="0"/>
        <v>-10512.22</v>
      </c>
    </row>
    <row r="55" spans="1:6" s="57" customFormat="1" ht="33.75">
      <c r="A55" s="63" t="s">
        <v>103</v>
      </c>
      <c r="B55" s="64" t="s">
        <v>32</v>
      </c>
      <c r="C55" s="65" t="s">
        <v>104</v>
      </c>
      <c r="D55" s="66">
        <v>0</v>
      </c>
      <c r="E55" s="66">
        <v>-147.38</v>
      </c>
      <c r="F55" s="67">
        <f>IF(OR(D55="-",IF(E55="-",0,E55)&gt;=IF(D55="-",0,D55)),"-",IF(D55="-",0,D55)-IF(E55="-",0,E55))</f>
        <v>147.38</v>
      </c>
    </row>
    <row r="56" spans="1:6" s="57" customFormat="1" ht="11.25">
      <c r="A56" s="63" t="s">
        <v>105</v>
      </c>
      <c r="B56" s="64" t="s">
        <v>32</v>
      </c>
      <c r="C56" s="65" t="s">
        <v>106</v>
      </c>
      <c r="D56" s="66">
        <v>33000</v>
      </c>
      <c r="E56" s="66">
        <v>33840</v>
      </c>
      <c r="F56" s="67">
        <f>F57</f>
        <v>-840</v>
      </c>
    </row>
    <row r="57" spans="1:6" s="57" customFormat="1" ht="45">
      <c r="A57" s="63" t="s">
        <v>107</v>
      </c>
      <c r="B57" s="64" t="s">
        <v>32</v>
      </c>
      <c r="C57" s="65" t="s">
        <v>108</v>
      </c>
      <c r="D57" s="66">
        <v>33000</v>
      </c>
      <c r="E57" s="66">
        <v>33840</v>
      </c>
      <c r="F57" s="67">
        <f>F58</f>
        <v>-840</v>
      </c>
    </row>
    <row r="58" spans="1:6" s="57" customFormat="1" ht="68.25">
      <c r="A58" s="63" t="s">
        <v>109</v>
      </c>
      <c r="B58" s="64" t="s">
        <v>32</v>
      </c>
      <c r="C58" s="65" t="s">
        <v>110</v>
      </c>
      <c r="D58" s="66">
        <v>33000</v>
      </c>
      <c r="E58" s="66">
        <v>33840</v>
      </c>
      <c r="F58" s="67">
        <f>F59</f>
        <v>-840</v>
      </c>
    </row>
    <row r="59" spans="1:6" s="57" customFormat="1" ht="68.25">
      <c r="A59" s="63" t="s">
        <v>109</v>
      </c>
      <c r="B59" s="64" t="s">
        <v>32</v>
      </c>
      <c r="C59" s="65" t="s">
        <v>111</v>
      </c>
      <c r="D59" s="66">
        <v>33000</v>
      </c>
      <c r="E59" s="66">
        <v>33840</v>
      </c>
      <c r="F59" s="67">
        <f>D59-E59</f>
        <v>-840</v>
      </c>
    </row>
    <row r="60" spans="1:6" s="57" customFormat="1" ht="33.75">
      <c r="A60" s="63" t="s">
        <v>112</v>
      </c>
      <c r="B60" s="64" t="s">
        <v>32</v>
      </c>
      <c r="C60" s="65" t="s">
        <v>113</v>
      </c>
      <c r="D60" s="66">
        <v>0</v>
      </c>
      <c r="E60" s="66">
        <v>0.02</v>
      </c>
      <c r="F60" s="67">
        <f>F61</f>
        <v>-0.02</v>
      </c>
    </row>
    <row r="61" spans="1:6" s="57" customFormat="1" ht="11.25">
      <c r="A61" s="63" t="s">
        <v>114</v>
      </c>
      <c r="B61" s="64" t="s">
        <v>32</v>
      </c>
      <c r="C61" s="65" t="s">
        <v>115</v>
      </c>
      <c r="D61" s="66">
        <v>0</v>
      </c>
      <c r="E61" s="66">
        <v>0.02</v>
      </c>
      <c r="F61" s="67">
        <f>F62</f>
        <v>-0.02</v>
      </c>
    </row>
    <row r="62" spans="1:6" s="57" customFormat="1" ht="22.5">
      <c r="A62" s="63" t="s">
        <v>116</v>
      </c>
      <c r="B62" s="64" t="s">
        <v>32</v>
      </c>
      <c r="C62" s="65" t="s">
        <v>117</v>
      </c>
      <c r="D62" s="66">
        <v>0</v>
      </c>
      <c r="E62" s="66">
        <v>0.02</v>
      </c>
      <c r="F62" s="67">
        <f>F63</f>
        <v>-0.02</v>
      </c>
    </row>
    <row r="63" spans="1:6" s="57" customFormat="1" ht="33.75">
      <c r="A63" s="63" t="s">
        <v>118</v>
      </c>
      <c r="B63" s="64" t="s">
        <v>32</v>
      </c>
      <c r="C63" s="65" t="s">
        <v>119</v>
      </c>
      <c r="D63" s="66">
        <v>0</v>
      </c>
      <c r="E63" s="66">
        <v>0.02</v>
      </c>
      <c r="F63" s="67">
        <f>F64</f>
        <v>-0.02</v>
      </c>
    </row>
    <row r="64" spans="1:6" s="57" customFormat="1" ht="45">
      <c r="A64" s="63" t="s">
        <v>120</v>
      </c>
      <c r="B64" s="64" t="s">
        <v>32</v>
      </c>
      <c r="C64" s="65" t="s">
        <v>121</v>
      </c>
      <c r="D64" s="66">
        <v>0</v>
      </c>
      <c r="E64" s="66">
        <v>0.02</v>
      </c>
      <c r="F64" s="67">
        <f>D64-E64</f>
        <v>-0.02</v>
      </c>
    </row>
    <row r="65" spans="1:6" s="57" customFormat="1" ht="33.75">
      <c r="A65" s="63" t="s">
        <v>122</v>
      </c>
      <c r="B65" s="64" t="s">
        <v>32</v>
      </c>
      <c r="C65" s="65" t="s">
        <v>123</v>
      </c>
      <c r="D65" s="66">
        <v>400</v>
      </c>
      <c r="E65" s="66">
        <v>447</v>
      </c>
      <c r="F65" s="67">
        <f>F66</f>
        <v>-47</v>
      </c>
    </row>
    <row r="66" spans="1:6" s="57" customFormat="1" ht="79.5">
      <c r="A66" s="68" t="s">
        <v>124</v>
      </c>
      <c r="B66" s="64" t="s">
        <v>32</v>
      </c>
      <c r="C66" s="65" t="s">
        <v>125</v>
      </c>
      <c r="D66" s="66">
        <v>400</v>
      </c>
      <c r="E66" s="66">
        <v>447</v>
      </c>
      <c r="F66" s="67">
        <f>F67</f>
        <v>-47</v>
      </c>
    </row>
    <row r="67" spans="1:6" s="57" customFormat="1" ht="68.25">
      <c r="A67" s="68" t="s">
        <v>126</v>
      </c>
      <c r="B67" s="64" t="s">
        <v>32</v>
      </c>
      <c r="C67" s="65" t="s">
        <v>127</v>
      </c>
      <c r="D67" s="66">
        <v>400</v>
      </c>
      <c r="E67" s="66">
        <v>447</v>
      </c>
      <c r="F67" s="67">
        <f>F68</f>
        <v>-47</v>
      </c>
    </row>
    <row r="68" spans="1:6" s="57" customFormat="1" ht="68.25">
      <c r="A68" s="63" t="s">
        <v>128</v>
      </c>
      <c r="B68" s="64" t="s">
        <v>32</v>
      </c>
      <c r="C68" s="65" t="s">
        <v>129</v>
      </c>
      <c r="D68" s="66">
        <v>400</v>
      </c>
      <c r="E68" s="66">
        <v>447</v>
      </c>
      <c r="F68" s="67">
        <f>D68-E68</f>
        <v>-47</v>
      </c>
    </row>
    <row r="69" spans="1:6" s="57" customFormat="1" ht="22.5">
      <c r="A69" s="63" t="s">
        <v>130</v>
      </c>
      <c r="B69" s="64" t="s">
        <v>32</v>
      </c>
      <c r="C69" s="65" t="s">
        <v>131</v>
      </c>
      <c r="D69" s="66">
        <v>33500</v>
      </c>
      <c r="E69" s="66">
        <v>33531.44</v>
      </c>
      <c r="F69" s="67">
        <f>F70</f>
        <v>-31.44000000000233</v>
      </c>
    </row>
    <row r="70" spans="1:6" s="57" customFormat="1" ht="11.25">
      <c r="A70" s="63" t="s">
        <v>132</v>
      </c>
      <c r="B70" s="64" t="s">
        <v>32</v>
      </c>
      <c r="C70" s="65" t="s">
        <v>133</v>
      </c>
      <c r="D70" s="66">
        <v>33500</v>
      </c>
      <c r="E70" s="66">
        <v>33531.44</v>
      </c>
      <c r="F70" s="67">
        <f>F71</f>
        <v>-31.44000000000233</v>
      </c>
    </row>
    <row r="71" spans="1:6" s="57" customFormat="1" ht="11.25">
      <c r="A71" s="63" t="s">
        <v>134</v>
      </c>
      <c r="B71" s="64" t="s">
        <v>32</v>
      </c>
      <c r="C71" s="65" t="s">
        <v>135</v>
      </c>
      <c r="D71" s="66">
        <v>33500</v>
      </c>
      <c r="E71" s="66">
        <v>33531.44</v>
      </c>
      <c r="F71" s="67">
        <f>F72</f>
        <v>-31.44000000000233</v>
      </c>
    </row>
    <row r="72" spans="1:6" s="57" customFormat="1" ht="22.5">
      <c r="A72" s="63" t="s">
        <v>136</v>
      </c>
      <c r="B72" s="64" t="s">
        <v>32</v>
      </c>
      <c r="C72" s="65" t="s">
        <v>137</v>
      </c>
      <c r="D72" s="66">
        <v>33500</v>
      </c>
      <c r="E72" s="66">
        <v>33531.44</v>
      </c>
      <c r="F72" s="67">
        <f>D72-E72</f>
        <v>-31.44000000000233</v>
      </c>
    </row>
    <row r="73" spans="1:6" s="57" customFormat="1" ht="11.25">
      <c r="A73" s="63" t="s">
        <v>138</v>
      </c>
      <c r="B73" s="64" t="s">
        <v>32</v>
      </c>
      <c r="C73" s="65" t="s">
        <v>139</v>
      </c>
      <c r="D73" s="66">
        <v>5500</v>
      </c>
      <c r="E73" s="66">
        <v>5500</v>
      </c>
      <c r="F73" s="67">
        <v>0</v>
      </c>
    </row>
    <row r="74" spans="1:6" s="57" customFormat="1" ht="33.75">
      <c r="A74" s="63" t="s">
        <v>140</v>
      </c>
      <c r="B74" s="64" t="s">
        <v>32</v>
      </c>
      <c r="C74" s="65" t="s">
        <v>141</v>
      </c>
      <c r="D74" s="66">
        <v>5500</v>
      </c>
      <c r="E74" s="66">
        <v>5500</v>
      </c>
      <c r="F74" s="67">
        <v>0</v>
      </c>
    </row>
    <row r="75" spans="1:6" s="57" customFormat="1" ht="45">
      <c r="A75" s="63" t="s">
        <v>142</v>
      </c>
      <c r="B75" s="64" t="s">
        <v>32</v>
      </c>
      <c r="C75" s="65" t="s">
        <v>143</v>
      </c>
      <c r="D75" s="66">
        <v>5500</v>
      </c>
      <c r="E75" s="66">
        <v>5500</v>
      </c>
      <c r="F75" s="67">
        <v>0</v>
      </c>
    </row>
    <row r="76" spans="1:6" s="57" customFormat="1" ht="45">
      <c r="A76" s="63" t="s">
        <v>142</v>
      </c>
      <c r="B76" s="64" t="s">
        <v>32</v>
      </c>
      <c r="C76" s="65" t="s">
        <v>144</v>
      </c>
      <c r="D76" s="66">
        <v>5500</v>
      </c>
      <c r="E76" s="66">
        <v>5500</v>
      </c>
      <c r="F76" s="67">
        <v>0</v>
      </c>
    </row>
    <row r="77" spans="1:6" s="57" customFormat="1" ht="11.25">
      <c r="A77" s="63" t="s">
        <v>145</v>
      </c>
      <c r="B77" s="64" t="s">
        <v>32</v>
      </c>
      <c r="C77" s="65" t="s">
        <v>146</v>
      </c>
      <c r="D77" s="66">
        <v>6787300</v>
      </c>
      <c r="E77" s="66">
        <v>6786150</v>
      </c>
      <c r="F77" s="67">
        <f aca="true" t="shared" si="1" ref="F77:F82">IF(OR(D77="-",IF(E77="-",0,E77)&gt;=IF(D77="-",0,D77)),"-",IF(D77="-",0,D77)-IF(E77="-",0,E77))</f>
        <v>1150</v>
      </c>
    </row>
    <row r="78" spans="1:6" s="57" customFormat="1" ht="33.75">
      <c r="A78" s="63" t="s">
        <v>147</v>
      </c>
      <c r="B78" s="64" t="s">
        <v>32</v>
      </c>
      <c r="C78" s="65" t="s">
        <v>148</v>
      </c>
      <c r="D78" s="66">
        <v>6774300</v>
      </c>
      <c r="E78" s="66">
        <v>6773150</v>
      </c>
      <c r="F78" s="67">
        <f t="shared" si="1"/>
        <v>1150</v>
      </c>
    </row>
    <row r="79" spans="1:6" s="57" customFormat="1" ht="22.5">
      <c r="A79" s="63" t="s">
        <v>149</v>
      </c>
      <c r="B79" s="64" t="s">
        <v>32</v>
      </c>
      <c r="C79" s="65" t="s">
        <v>150</v>
      </c>
      <c r="D79" s="66">
        <v>5646900</v>
      </c>
      <c r="E79" s="66">
        <v>5646900</v>
      </c>
      <c r="F79" s="67">
        <v>0</v>
      </c>
    </row>
    <row r="80" spans="1:6" s="57" customFormat="1" ht="11.25">
      <c r="A80" s="63" t="s">
        <v>151</v>
      </c>
      <c r="B80" s="64" t="s">
        <v>32</v>
      </c>
      <c r="C80" s="65" t="s">
        <v>152</v>
      </c>
      <c r="D80" s="66">
        <v>5646900</v>
      </c>
      <c r="E80" s="66">
        <v>5646900</v>
      </c>
      <c r="F80" s="67">
        <v>0</v>
      </c>
    </row>
    <row r="81" spans="1:6" s="57" customFormat="1" ht="22.5">
      <c r="A81" s="63" t="s">
        <v>153</v>
      </c>
      <c r="B81" s="64" t="s">
        <v>32</v>
      </c>
      <c r="C81" s="65" t="s">
        <v>154</v>
      </c>
      <c r="D81" s="66">
        <v>5646900</v>
      </c>
      <c r="E81" s="66">
        <v>5646900</v>
      </c>
      <c r="F81" s="67">
        <v>0</v>
      </c>
    </row>
    <row r="82" spans="1:6" s="57" customFormat="1" ht="22.5">
      <c r="A82" s="63" t="s">
        <v>155</v>
      </c>
      <c r="B82" s="64" t="s">
        <v>32</v>
      </c>
      <c r="C82" s="65" t="s">
        <v>156</v>
      </c>
      <c r="D82" s="66">
        <v>173500</v>
      </c>
      <c r="E82" s="66">
        <v>172350</v>
      </c>
      <c r="F82" s="67">
        <f t="shared" si="1"/>
        <v>1150</v>
      </c>
    </row>
    <row r="83" spans="1:6" s="57" customFormat="1" ht="33.75">
      <c r="A83" s="63" t="s">
        <v>157</v>
      </c>
      <c r="B83" s="64" t="s">
        <v>32</v>
      </c>
      <c r="C83" s="65" t="s">
        <v>158</v>
      </c>
      <c r="D83" s="66">
        <v>200</v>
      </c>
      <c r="E83" s="66">
        <v>200</v>
      </c>
      <c r="F83" s="67">
        <v>0</v>
      </c>
    </row>
    <row r="84" spans="1:6" s="57" customFormat="1" ht="33.75">
      <c r="A84" s="63" t="s">
        <v>159</v>
      </c>
      <c r="B84" s="64" t="s">
        <v>32</v>
      </c>
      <c r="C84" s="65" t="s">
        <v>160</v>
      </c>
      <c r="D84" s="66">
        <v>200</v>
      </c>
      <c r="E84" s="66">
        <v>200</v>
      </c>
      <c r="F84" s="67">
        <v>0</v>
      </c>
    </row>
    <row r="85" spans="1:6" s="57" customFormat="1" ht="33.75">
      <c r="A85" s="63" t="s">
        <v>161</v>
      </c>
      <c r="B85" s="64" t="s">
        <v>32</v>
      </c>
      <c r="C85" s="65" t="s">
        <v>162</v>
      </c>
      <c r="D85" s="66">
        <v>173300</v>
      </c>
      <c r="E85" s="66">
        <v>172150</v>
      </c>
      <c r="F85" s="67">
        <f>IF(OR(D85="-",IF(E85="-",0,E85)&gt;=IF(D85="-",0,D85)),"-",IF(D85="-",0,D85)-IF(E85="-",0,E85))</f>
        <v>1150</v>
      </c>
    </row>
    <row r="86" spans="1:6" s="57" customFormat="1" ht="33.75">
      <c r="A86" s="63" t="s">
        <v>163</v>
      </c>
      <c r="B86" s="64" t="s">
        <v>32</v>
      </c>
      <c r="C86" s="65" t="s">
        <v>164</v>
      </c>
      <c r="D86" s="66">
        <v>173300</v>
      </c>
      <c r="E86" s="66">
        <v>172150</v>
      </c>
      <c r="F86" s="67">
        <f>IF(OR(D86="-",IF(E86="-",0,E86)&gt;=IF(D86="-",0,D86)),"-",IF(D86="-",0,D86)-IF(E86="-",0,E86))</f>
        <v>1150</v>
      </c>
    </row>
    <row r="87" spans="1:6" s="57" customFormat="1" ht="11.25">
      <c r="A87" s="63" t="s">
        <v>165</v>
      </c>
      <c r="B87" s="64" t="s">
        <v>32</v>
      </c>
      <c r="C87" s="65" t="s">
        <v>166</v>
      </c>
      <c r="D87" s="66">
        <v>953900</v>
      </c>
      <c r="E87" s="66">
        <v>953900</v>
      </c>
      <c r="F87" s="67">
        <f>D87-E87</f>
        <v>0</v>
      </c>
    </row>
    <row r="88" spans="1:6" s="57" customFormat="1" ht="57">
      <c r="A88" s="63" t="s">
        <v>167</v>
      </c>
      <c r="B88" s="64" t="s">
        <v>32</v>
      </c>
      <c r="C88" s="65" t="s">
        <v>168</v>
      </c>
      <c r="D88" s="66">
        <v>64400</v>
      </c>
      <c r="E88" s="66">
        <v>64400</v>
      </c>
      <c r="F88" s="67">
        <f>F89</f>
        <v>0</v>
      </c>
    </row>
    <row r="89" spans="1:6" s="57" customFormat="1" ht="57">
      <c r="A89" s="63" t="s">
        <v>169</v>
      </c>
      <c r="B89" s="64" t="s">
        <v>32</v>
      </c>
      <c r="C89" s="65" t="s">
        <v>170</v>
      </c>
      <c r="D89" s="66">
        <v>64400</v>
      </c>
      <c r="E89" s="66">
        <v>64400</v>
      </c>
      <c r="F89" s="67">
        <f>D89-E89</f>
        <v>0</v>
      </c>
    </row>
    <row r="90" spans="1:6" s="57" customFormat="1" ht="22.5">
      <c r="A90" s="63" t="s">
        <v>171</v>
      </c>
      <c r="B90" s="64" t="s">
        <v>32</v>
      </c>
      <c r="C90" s="65" t="s">
        <v>172</v>
      </c>
      <c r="D90" s="66">
        <v>889500</v>
      </c>
      <c r="E90" s="66">
        <v>889500</v>
      </c>
      <c r="F90" s="67">
        <f>F91</f>
        <v>0</v>
      </c>
    </row>
    <row r="91" spans="1:6" s="57" customFormat="1" ht="22.5">
      <c r="A91" s="63" t="s">
        <v>173</v>
      </c>
      <c r="B91" s="64" t="s">
        <v>32</v>
      </c>
      <c r="C91" s="65" t="s">
        <v>174</v>
      </c>
      <c r="D91" s="66">
        <v>889500</v>
      </c>
      <c r="E91" s="66">
        <v>889500</v>
      </c>
      <c r="F91" s="67">
        <f>D91-E91</f>
        <v>0</v>
      </c>
    </row>
    <row r="92" spans="1:6" s="57" customFormat="1" ht="11.25">
      <c r="A92" s="63" t="s">
        <v>175</v>
      </c>
      <c r="B92" s="64" t="s">
        <v>32</v>
      </c>
      <c r="C92" s="65" t="s">
        <v>176</v>
      </c>
      <c r="D92" s="66">
        <v>13000</v>
      </c>
      <c r="E92" s="66">
        <v>13000</v>
      </c>
      <c r="F92" s="67">
        <f>F93</f>
        <v>0</v>
      </c>
    </row>
    <row r="93" spans="1:6" s="57" customFormat="1" ht="22.5">
      <c r="A93" s="63" t="s">
        <v>177</v>
      </c>
      <c r="B93" s="64" t="s">
        <v>32</v>
      </c>
      <c r="C93" s="65" t="s">
        <v>178</v>
      </c>
      <c r="D93" s="66">
        <v>13000</v>
      </c>
      <c r="E93" s="66">
        <v>13000</v>
      </c>
      <c r="F93" s="67">
        <f>LAST_CELL</f>
        <v>0</v>
      </c>
    </row>
    <row r="94" spans="1:6" s="57" customFormat="1" ht="22.5">
      <c r="A94" s="63" t="s">
        <v>179</v>
      </c>
      <c r="B94" s="64" t="s">
        <v>32</v>
      </c>
      <c r="C94" s="65" t="s">
        <v>180</v>
      </c>
      <c r="D94" s="66">
        <v>13000</v>
      </c>
      <c r="E94" s="66">
        <v>13000</v>
      </c>
      <c r="F94" s="67">
        <f>D94-E94</f>
        <v>0</v>
      </c>
    </row>
    <row r="95" spans="1:6" s="57" customFormat="1" ht="12.75" customHeight="1">
      <c r="A95" s="69"/>
      <c r="B95" s="70"/>
      <c r="C95" s="70"/>
      <c r="D95" s="71"/>
      <c r="E95" s="71"/>
      <c r="F95" s="7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dxfId="0" operator="equal" stopIfTrue="1">
      <formula>0</formula>
    </cfRule>
  </conditionalFormatting>
  <conditionalFormatting sqref="F30">
    <cfRule type="cellIs" priority="7" dxfId="0" operator="equal" stopIfTrue="1">
      <formula>0</formula>
    </cfRule>
  </conditionalFormatting>
  <conditionalFormatting sqref="F28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40">
    <cfRule type="cellIs" priority="10" dxfId="0" operator="equal" stopIfTrue="1">
      <formula>0</formula>
    </cfRule>
  </conditionalFormatting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72.00390625" style="114" customWidth="1"/>
    <col min="2" max="2" width="4.28125" style="57" customWidth="1"/>
    <col min="3" max="3" width="26.8515625" style="57" customWidth="1"/>
    <col min="4" max="4" width="14.00390625" style="57" customWidth="1"/>
    <col min="5" max="5" width="14.7109375" style="57" customWidth="1"/>
    <col min="6" max="6" width="15.421875" style="57" customWidth="1"/>
    <col min="7" max="16384" width="9.140625" style="57" customWidth="1"/>
  </cols>
  <sheetData>
    <row r="2" spans="1:6" ht="15" customHeight="1">
      <c r="A2" s="141" t="s">
        <v>181</v>
      </c>
      <c r="B2" s="141"/>
      <c r="C2" s="141"/>
      <c r="D2" s="141"/>
      <c r="E2" s="72"/>
      <c r="F2" s="73" t="s">
        <v>182</v>
      </c>
    </row>
    <row r="3" spans="1:6" ht="13.5" customHeight="1">
      <c r="A3" s="74"/>
      <c r="B3" s="75"/>
      <c r="C3" s="76"/>
      <c r="D3" s="73"/>
      <c r="E3" s="73"/>
      <c r="F3" s="73"/>
    </row>
    <row r="4" spans="1:6" ht="9.75" customHeight="1">
      <c r="A4" s="142" t="s">
        <v>22</v>
      </c>
      <c r="B4" s="145" t="s">
        <v>23</v>
      </c>
      <c r="C4" s="139" t="s">
        <v>183</v>
      </c>
      <c r="D4" s="148" t="s">
        <v>25</v>
      </c>
      <c r="E4" s="151" t="s">
        <v>26</v>
      </c>
      <c r="F4" s="137" t="s">
        <v>27</v>
      </c>
    </row>
    <row r="5" spans="1:6" ht="5.25" customHeight="1">
      <c r="A5" s="143"/>
      <c r="B5" s="146"/>
      <c r="C5" s="140"/>
      <c r="D5" s="149"/>
      <c r="E5" s="152"/>
      <c r="F5" s="138"/>
    </row>
    <row r="6" spans="1:6" ht="9" customHeight="1">
      <c r="A6" s="143"/>
      <c r="B6" s="146"/>
      <c r="C6" s="140"/>
      <c r="D6" s="149"/>
      <c r="E6" s="152"/>
      <c r="F6" s="138"/>
    </row>
    <row r="7" spans="1:6" ht="6" customHeight="1">
      <c r="A7" s="143"/>
      <c r="B7" s="146"/>
      <c r="C7" s="140"/>
      <c r="D7" s="149"/>
      <c r="E7" s="152"/>
      <c r="F7" s="138"/>
    </row>
    <row r="8" spans="1:6" ht="6" customHeight="1">
      <c r="A8" s="143"/>
      <c r="B8" s="146"/>
      <c r="C8" s="140"/>
      <c r="D8" s="149"/>
      <c r="E8" s="152"/>
      <c r="F8" s="138"/>
    </row>
    <row r="9" spans="1:6" ht="10.5" customHeight="1">
      <c r="A9" s="143"/>
      <c r="B9" s="146"/>
      <c r="C9" s="140"/>
      <c r="D9" s="149"/>
      <c r="E9" s="152"/>
      <c r="F9" s="138"/>
    </row>
    <row r="10" spans="1:6" ht="3.75" customHeight="1" hidden="1">
      <c r="A10" s="143"/>
      <c r="B10" s="146"/>
      <c r="C10" s="77"/>
      <c r="D10" s="149"/>
      <c r="E10" s="78"/>
      <c r="F10" s="79"/>
    </row>
    <row r="11" spans="1:6" ht="12.75" customHeight="1" hidden="1">
      <c r="A11" s="144"/>
      <c r="B11" s="147"/>
      <c r="C11" s="80"/>
      <c r="D11" s="150"/>
      <c r="E11" s="81"/>
      <c r="F11" s="82"/>
    </row>
    <row r="12" spans="1:6" ht="13.5" customHeight="1">
      <c r="A12" s="83">
        <v>1</v>
      </c>
      <c r="B12" s="84">
        <v>2</v>
      </c>
      <c r="C12" s="85">
        <v>3</v>
      </c>
      <c r="D12" s="86" t="s">
        <v>28</v>
      </c>
      <c r="E12" s="87" t="s">
        <v>29</v>
      </c>
      <c r="F12" s="88" t="s">
        <v>30</v>
      </c>
    </row>
    <row r="13" spans="1:6" ht="12">
      <c r="A13" s="89" t="s">
        <v>184</v>
      </c>
      <c r="B13" s="90" t="s">
        <v>185</v>
      </c>
      <c r="C13" s="91" t="s">
        <v>186</v>
      </c>
      <c r="D13" s="92">
        <v>10880500</v>
      </c>
      <c r="E13" s="93">
        <v>10777708.24</v>
      </c>
      <c r="F13" s="94">
        <f>IF(OR(D13="-",IF(E13="-",0,E13)&gt;=IF(D13="-",0,D13)),"-",IF(D13="-",0,D13)-IF(E13="-",0,E13))</f>
        <v>102791.75999999978</v>
      </c>
    </row>
    <row r="14" spans="1:6" ht="11.25">
      <c r="A14" s="95" t="s">
        <v>34</v>
      </c>
      <c r="B14" s="96"/>
      <c r="C14" s="97"/>
      <c r="D14" s="98"/>
      <c r="E14" s="99"/>
      <c r="F14" s="100"/>
    </row>
    <row r="15" spans="1:6" ht="12">
      <c r="A15" s="89" t="s">
        <v>468</v>
      </c>
      <c r="B15" s="90" t="s">
        <v>185</v>
      </c>
      <c r="C15" s="91" t="s">
        <v>187</v>
      </c>
      <c r="D15" s="92">
        <v>4599300</v>
      </c>
      <c r="E15" s="93">
        <v>4598563.4</v>
      </c>
      <c r="F15" s="94">
        <f aca="true" t="shared" si="0" ref="F15:F46">IF(OR(D15="-",IF(E15="-",0,E15)&gt;=IF(D15="-",0,D15)),"-",IF(D15="-",0,D15)-IF(E15="-",0,E15))</f>
        <v>736.5999999996275</v>
      </c>
    </row>
    <row r="16" spans="1:6" ht="36">
      <c r="A16" s="89" t="s">
        <v>188</v>
      </c>
      <c r="B16" s="90" t="s">
        <v>185</v>
      </c>
      <c r="C16" s="91" t="s">
        <v>189</v>
      </c>
      <c r="D16" s="92">
        <v>4342400</v>
      </c>
      <c r="E16" s="93">
        <v>4341781.49</v>
      </c>
      <c r="F16" s="94">
        <f t="shared" si="0"/>
        <v>618.5099999997765</v>
      </c>
    </row>
    <row r="17" spans="1:6" ht="11.25">
      <c r="A17" s="52" t="s">
        <v>190</v>
      </c>
      <c r="B17" s="101" t="s">
        <v>185</v>
      </c>
      <c r="C17" s="54" t="s">
        <v>191</v>
      </c>
      <c r="D17" s="55">
        <v>4342200</v>
      </c>
      <c r="E17" s="102">
        <v>4341581.49</v>
      </c>
      <c r="F17" s="103">
        <f t="shared" si="0"/>
        <v>618.5099999997765</v>
      </c>
    </row>
    <row r="18" spans="1:6" ht="33.75">
      <c r="A18" s="52" t="s">
        <v>192</v>
      </c>
      <c r="B18" s="101" t="s">
        <v>185</v>
      </c>
      <c r="C18" s="54" t="s">
        <v>193</v>
      </c>
      <c r="D18" s="55">
        <v>4342200</v>
      </c>
      <c r="E18" s="102">
        <v>4341581.49</v>
      </c>
      <c r="F18" s="103">
        <f t="shared" si="0"/>
        <v>618.5099999997765</v>
      </c>
    </row>
    <row r="19" spans="1:6" ht="57">
      <c r="A19" s="104" t="s">
        <v>194</v>
      </c>
      <c r="B19" s="101" t="s">
        <v>185</v>
      </c>
      <c r="C19" s="54" t="s">
        <v>195</v>
      </c>
      <c r="D19" s="55">
        <v>3743600</v>
      </c>
      <c r="E19" s="102">
        <v>3743478.25</v>
      </c>
      <c r="F19" s="103">
        <f t="shared" si="0"/>
        <v>121.75</v>
      </c>
    </row>
    <row r="20" spans="1:6" ht="33.75">
      <c r="A20" s="52" t="s">
        <v>196</v>
      </c>
      <c r="B20" s="101" t="s">
        <v>185</v>
      </c>
      <c r="C20" s="54" t="s">
        <v>197</v>
      </c>
      <c r="D20" s="55">
        <v>3743600</v>
      </c>
      <c r="E20" s="102">
        <v>3743478.25</v>
      </c>
      <c r="F20" s="103">
        <f t="shared" si="0"/>
        <v>121.75</v>
      </c>
    </row>
    <row r="21" spans="1:6" ht="11.25">
      <c r="A21" s="52" t="s">
        <v>198</v>
      </c>
      <c r="B21" s="101" t="s">
        <v>185</v>
      </c>
      <c r="C21" s="54" t="s">
        <v>199</v>
      </c>
      <c r="D21" s="55">
        <v>2645000</v>
      </c>
      <c r="E21" s="102">
        <v>2644912</v>
      </c>
      <c r="F21" s="103">
        <f t="shared" si="0"/>
        <v>88</v>
      </c>
    </row>
    <row r="22" spans="1:6" ht="22.5">
      <c r="A22" s="52" t="s">
        <v>200</v>
      </c>
      <c r="B22" s="101" t="s">
        <v>185</v>
      </c>
      <c r="C22" s="54" t="s">
        <v>201</v>
      </c>
      <c r="D22" s="55">
        <v>312100</v>
      </c>
      <c r="E22" s="102">
        <v>312077</v>
      </c>
      <c r="F22" s="103">
        <f t="shared" si="0"/>
        <v>23</v>
      </c>
    </row>
    <row r="23" spans="1:6" ht="30.75" customHeight="1">
      <c r="A23" s="52" t="s">
        <v>202</v>
      </c>
      <c r="B23" s="101" t="s">
        <v>185</v>
      </c>
      <c r="C23" s="54" t="s">
        <v>203</v>
      </c>
      <c r="D23" s="55">
        <v>786500</v>
      </c>
      <c r="E23" s="102">
        <v>786489.25</v>
      </c>
      <c r="F23" s="103">
        <f t="shared" si="0"/>
        <v>10.75</v>
      </c>
    </row>
    <row r="24" spans="1:6" ht="45">
      <c r="A24" s="104" t="s">
        <v>204</v>
      </c>
      <c r="B24" s="101" t="s">
        <v>185</v>
      </c>
      <c r="C24" s="54" t="s">
        <v>205</v>
      </c>
      <c r="D24" s="55">
        <v>581700</v>
      </c>
      <c r="E24" s="102">
        <v>581213.24</v>
      </c>
      <c r="F24" s="103">
        <f t="shared" si="0"/>
        <v>486.7600000000093</v>
      </c>
    </row>
    <row r="25" spans="1:6" ht="11.25">
      <c r="A25" s="52" t="s">
        <v>206</v>
      </c>
      <c r="B25" s="101" t="s">
        <v>185</v>
      </c>
      <c r="C25" s="54" t="s">
        <v>207</v>
      </c>
      <c r="D25" s="55">
        <v>564000</v>
      </c>
      <c r="E25" s="102">
        <v>563549.09</v>
      </c>
      <c r="F25" s="103">
        <f t="shared" si="0"/>
        <v>450.9100000000326</v>
      </c>
    </row>
    <row r="26" spans="1:6" ht="22.5">
      <c r="A26" s="52" t="s">
        <v>208</v>
      </c>
      <c r="B26" s="101" t="s">
        <v>185</v>
      </c>
      <c r="C26" s="54" t="s">
        <v>209</v>
      </c>
      <c r="D26" s="55">
        <v>564000</v>
      </c>
      <c r="E26" s="102">
        <v>563549.09</v>
      </c>
      <c r="F26" s="103">
        <f t="shared" si="0"/>
        <v>450.9100000000326</v>
      </c>
    </row>
    <row r="27" spans="1:6" ht="11.25">
      <c r="A27" s="52" t="s">
        <v>210</v>
      </c>
      <c r="B27" s="101" t="s">
        <v>185</v>
      </c>
      <c r="C27" s="54" t="s">
        <v>211</v>
      </c>
      <c r="D27" s="55">
        <v>17700</v>
      </c>
      <c r="E27" s="102">
        <v>17664.15</v>
      </c>
      <c r="F27" s="103">
        <f t="shared" si="0"/>
        <v>35.849999999998545</v>
      </c>
    </row>
    <row r="28" spans="1:6" ht="11.25">
      <c r="A28" s="52" t="s">
        <v>212</v>
      </c>
      <c r="B28" s="101" t="s">
        <v>185</v>
      </c>
      <c r="C28" s="54" t="s">
        <v>213</v>
      </c>
      <c r="D28" s="55">
        <v>1400</v>
      </c>
      <c r="E28" s="102">
        <v>1383.66</v>
      </c>
      <c r="F28" s="103">
        <f t="shared" si="0"/>
        <v>16.339999999999918</v>
      </c>
    </row>
    <row r="29" spans="1:6" ht="11.25">
      <c r="A29" s="52" t="s">
        <v>214</v>
      </c>
      <c r="B29" s="101" t="s">
        <v>185</v>
      </c>
      <c r="C29" s="54" t="s">
        <v>215</v>
      </c>
      <c r="D29" s="55">
        <v>16300</v>
      </c>
      <c r="E29" s="102">
        <v>16280.49</v>
      </c>
      <c r="F29" s="103">
        <f t="shared" si="0"/>
        <v>19.51000000000022</v>
      </c>
    </row>
    <row r="30" spans="1:6" ht="45">
      <c r="A30" s="104" t="s">
        <v>216</v>
      </c>
      <c r="B30" s="101" t="s">
        <v>185</v>
      </c>
      <c r="C30" s="54" t="s">
        <v>217</v>
      </c>
      <c r="D30" s="55">
        <v>16000</v>
      </c>
      <c r="E30" s="102">
        <v>15990</v>
      </c>
      <c r="F30" s="103">
        <f t="shared" si="0"/>
        <v>10</v>
      </c>
    </row>
    <row r="31" spans="1:6" ht="11.25">
      <c r="A31" s="52" t="s">
        <v>206</v>
      </c>
      <c r="B31" s="101" t="s">
        <v>185</v>
      </c>
      <c r="C31" s="54" t="s">
        <v>218</v>
      </c>
      <c r="D31" s="55">
        <v>16000</v>
      </c>
      <c r="E31" s="102">
        <v>15990</v>
      </c>
      <c r="F31" s="103">
        <f t="shared" si="0"/>
        <v>10</v>
      </c>
    </row>
    <row r="32" spans="1:6" ht="22.5">
      <c r="A32" s="52" t="s">
        <v>208</v>
      </c>
      <c r="B32" s="101" t="s">
        <v>185</v>
      </c>
      <c r="C32" s="54" t="s">
        <v>219</v>
      </c>
      <c r="D32" s="55">
        <v>16000</v>
      </c>
      <c r="E32" s="102">
        <v>15990</v>
      </c>
      <c r="F32" s="103">
        <f t="shared" si="0"/>
        <v>10</v>
      </c>
    </row>
    <row r="33" spans="1:6" ht="57">
      <c r="A33" s="104" t="s">
        <v>220</v>
      </c>
      <c r="B33" s="101" t="s">
        <v>185</v>
      </c>
      <c r="C33" s="54" t="s">
        <v>221</v>
      </c>
      <c r="D33" s="55">
        <v>900</v>
      </c>
      <c r="E33" s="102">
        <v>900</v>
      </c>
      <c r="F33" s="103">
        <v>0</v>
      </c>
    </row>
    <row r="34" spans="1:6" ht="11.25">
      <c r="A34" s="52" t="s">
        <v>222</v>
      </c>
      <c r="B34" s="101" t="s">
        <v>185</v>
      </c>
      <c r="C34" s="54" t="s">
        <v>223</v>
      </c>
      <c r="D34" s="55">
        <v>900</v>
      </c>
      <c r="E34" s="102">
        <v>900</v>
      </c>
      <c r="F34" s="103">
        <v>0</v>
      </c>
    </row>
    <row r="35" spans="1:6" ht="11.25">
      <c r="A35" s="52" t="s">
        <v>165</v>
      </c>
      <c r="B35" s="101" t="s">
        <v>185</v>
      </c>
      <c r="C35" s="54" t="s">
        <v>224</v>
      </c>
      <c r="D35" s="55">
        <v>900</v>
      </c>
      <c r="E35" s="102">
        <v>900</v>
      </c>
      <c r="F35" s="103">
        <v>0</v>
      </c>
    </row>
    <row r="36" spans="1:6" ht="11.25">
      <c r="A36" s="52" t="s">
        <v>225</v>
      </c>
      <c r="B36" s="101" t="s">
        <v>185</v>
      </c>
      <c r="C36" s="54" t="s">
        <v>226</v>
      </c>
      <c r="D36" s="55">
        <v>200</v>
      </c>
      <c r="E36" s="102">
        <v>200</v>
      </c>
      <c r="F36" s="103">
        <v>0</v>
      </c>
    </row>
    <row r="37" spans="1:6" ht="11.25">
      <c r="A37" s="52" t="s">
        <v>227</v>
      </c>
      <c r="B37" s="101" t="s">
        <v>185</v>
      </c>
      <c r="C37" s="54" t="s">
        <v>228</v>
      </c>
      <c r="D37" s="55">
        <v>200</v>
      </c>
      <c r="E37" s="102">
        <v>200</v>
      </c>
      <c r="F37" s="103">
        <v>0</v>
      </c>
    </row>
    <row r="38" spans="1:6" ht="57">
      <c r="A38" s="104" t="s">
        <v>229</v>
      </c>
      <c r="B38" s="101" t="s">
        <v>185</v>
      </c>
      <c r="C38" s="54" t="s">
        <v>230</v>
      </c>
      <c r="D38" s="55">
        <v>200</v>
      </c>
      <c r="E38" s="102">
        <v>200</v>
      </c>
      <c r="F38" s="103">
        <v>0</v>
      </c>
    </row>
    <row r="39" spans="1:6" ht="11.25">
      <c r="A39" s="52" t="s">
        <v>206</v>
      </c>
      <c r="B39" s="101" t="s">
        <v>185</v>
      </c>
      <c r="C39" s="54" t="s">
        <v>231</v>
      </c>
      <c r="D39" s="55">
        <v>200</v>
      </c>
      <c r="E39" s="102">
        <v>200</v>
      </c>
      <c r="F39" s="103">
        <v>0</v>
      </c>
    </row>
    <row r="40" spans="1:6" ht="22.5">
      <c r="A40" s="52" t="s">
        <v>208</v>
      </c>
      <c r="B40" s="101" t="s">
        <v>185</v>
      </c>
      <c r="C40" s="54" t="s">
        <v>232</v>
      </c>
      <c r="D40" s="55">
        <v>200</v>
      </c>
      <c r="E40" s="102">
        <v>200</v>
      </c>
      <c r="F40" s="103">
        <v>0</v>
      </c>
    </row>
    <row r="41" spans="1:6" ht="12">
      <c r="A41" s="89" t="s">
        <v>233</v>
      </c>
      <c r="B41" s="90" t="s">
        <v>185</v>
      </c>
      <c r="C41" s="91" t="s">
        <v>234</v>
      </c>
      <c r="D41" s="92">
        <v>256900</v>
      </c>
      <c r="E41" s="93">
        <v>256781.91</v>
      </c>
      <c r="F41" s="94">
        <f t="shared" si="0"/>
        <v>118.08999999999651</v>
      </c>
    </row>
    <row r="42" spans="1:6" ht="11.25">
      <c r="A42" s="52" t="s">
        <v>190</v>
      </c>
      <c r="B42" s="101" t="s">
        <v>185</v>
      </c>
      <c r="C42" s="54" t="s">
        <v>235</v>
      </c>
      <c r="D42" s="55">
        <v>72000</v>
      </c>
      <c r="E42" s="102">
        <v>71885</v>
      </c>
      <c r="F42" s="103">
        <f t="shared" si="0"/>
        <v>115</v>
      </c>
    </row>
    <row r="43" spans="1:6" ht="33.75">
      <c r="A43" s="52" t="s">
        <v>236</v>
      </c>
      <c r="B43" s="101" t="s">
        <v>185</v>
      </c>
      <c r="C43" s="54" t="s">
        <v>237</v>
      </c>
      <c r="D43" s="55">
        <v>72000</v>
      </c>
      <c r="E43" s="102">
        <v>71885</v>
      </c>
      <c r="F43" s="103">
        <f t="shared" si="0"/>
        <v>115</v>
      </c>
    </row>
    <row r="44" spans="1:6" ht="45">
      <c r="A44" s="52" t="s">
        <v>238</v>
      </c>
      <c r="B44" s="101" t="s">
        <v>185</v>
      </c>
      <c r="C44" s="54" t="s">
        <v>239</v>
      </c>
      <c r="D44" s="55">
        <v>72000</v>
      </c>
      <c r="E44" s="102">
        <v>71885</v>
      </c>
      <c r="F44" s="103">
        <f t="shared" si="0"/>
        <v>115</v>
      </c>
    </row>
    <row r="45" spans="1:6" ht="11.25">
      <c r="A45" s="52" t="s">
        <v>206</v>
      </c>
      <c r="B45" s="101" t="s">
        <v>185</v>
      </c>
      <c r="C45" s="54" t="s">
        <v>240</v>
      </c>
      <c r="D45" s="55">
        <v>62000</v>
      </c>
      <c r="E45" s="102">
        <v>61885</v>
      </c>
      <c r="F45" s="103">
        <f t="shared" si="0"/>
        <v>115</v>
      </c>
    </row>
    <row r="46" spans="1:6" ht="22.5">
      <c r="A46" s="52" t="s">
        <v>208</v>
      </c>
      <c r="B46" s="101" t="s">
        <v>185</v>
      </c>
      <c r="C46" s="54" t="s">
        <v>241</v>
      </c>
      <c r="D46" s="55">
        <v>62000</v>
      </c>
      <c r="E46" s="102">
        <v>61885</v>
      </c>
      <c r="F46" s="103">
        <f t="shared" si="0"/>
        <v>115</v>
      </c>
    </row>
    <row r="47" spans="1:6" ht="11.25">
      <c r="A47" s="52" t="s">
        <v>210</v>
      </c>
      <c r="B47" s="101" t="s">
        <v>185</v>
      </c>
      <c r="C47" s="54" t="s">
        <v>242</v>
      </c>
      <c r="D47" s="55">
        <v>10000</v>
      </c>
      <c r="E47" s="102">
        <v>10000</v>
      </c>
      <c r="F47" s="103">
        <v>0</v>
      </c>
    </row>
    <row r="48" spans="1:6" ht="11.25">
      <c r="A48" s="52" t="s">
        <v>214</v>
      </c>
      <c r="B48" s="101" t="s">
        <v>185</v>
      </c>
      <c r="C48" s="54" t="s">
        <v>243</v>
      </c>
      <c r="D48" s="55">
        <v>10000</v>
      </c>
      <c r="E48" s="102">
        <v>10000</v>
      </c>
      <c r="F48" s="103">
        <v>0</v>
      </c>
    </row>
    <row r="49" spans="1:6" ht="11.25">
      <c r="A49" s="52" t="s">
        <v>225</v>
      </c>
      <c r="B49" s="101" t="s">
        <v>185</v>
      </c>
      <c r="C49" s="54" t="s">
        <v>244</v>
      </c>
      <c r="D49" s="55">
        <v>184900</v>
      </c>
      <c r="E49" s="102">
        <v>184896.91</v>
      </c>
      <c r="F49" s="103">
        <f aca="true" t="shared" si="1" ref="F49:F78">IF(OR(D49="-",IF(E49="-",0,E49)&gt;=IF(D49="-",0,D49)),"-",IF(D49="-",0,D49)-IF(E49="-",0,E49))</f>
        <v>3.0899999999965075</v>
      </c>
    </row>
    <row r="50" spans="1:6" ht="11.25">
      <c r="A50" s="52" t="s">
        <v>227</v>
      </c>
      <c r="B50" s="101" t="s">
        <v>185</v>
      </c>
      <c r="C50" s="54" t="s">
        <v>245</v>
      </c>
      <c r="D50" s="55">
        <v>184900</v>
      </c>
      <c r="E50" s="102">
        <v>184896.91</v>
      </c>
      <c r="F50" s="103">
        <f t="shared" si="1"/>
        <v>3.0899999999965075</v>
      </c>
    </row>
    <row r="51" spans="1:6" ht="45">
      <c r="A51" s="52" t="s">
        <v>246</v>
      </c>
      <c r="B51" s="101" t="s">
        <v>185</v>
      </c>
      <c r="C51" s="54" t="s">
        <v>247</v>
      </c>
      <c r="D51" s="55">
        <v>184900</v>
      </c>
      <c r="E51" s="102">
        <v>184896.91</v>
      </c>
      <c r="F51" s="103">
        <f t="shared" si="1"/>
        <v>3.0899999999965075</v>
      </c>
    </row>
    <row r="52" spans="1:6" ht="11.25">
      <c r="A52" s="52" t="s">
        <v>206</v>
      </c>
      <c r="B52" s="101" t="s">
        <v>185</v>
      </c>
      <c r="C52" s="54" t="s">
        <v>248</v>
      </c>
      <c r="D52" s="55">
        <v>184900</v>
      </c>
      <c r="E52" s="102">
        <v>184896.91</v>
      </c>
      <c r="F52" s="103">
        <f t="shared" si="1"/>
        <v>3.0899999999965075</v>
      </c>
    </row>
    <row r="53" spans="1:6" ht="22.5">
      <c r="A53" s="52" t="s">
        <v>208</v>
      </c>
      <c r="B53" s="101" t="s">
        <v>185</v>
      </c>
      <c r="C53" s="54" t="s">
        <v>249</v>
      </c>
      <c r="D53" s="55">
        <v>184900</v>
      </c>
      <c r="E53" s="102">
        <v>184896.91</v>
      </c>
      <c r="F53" s="103">
        <f t="shared" si="1"/>
        <v>3.0899999999965075</v>
      </c>
    </row>
    <row r="54" spans="1:6" ht="12">
      <c r="A54" s="89" t="s">
        <v>469</v>
      </c>
      <c r="B54" s="90" t="s">
        <v>185</v>
      </c>
      <c r="C54" s="91" t="s">
        <v>250</v>
      </c>
      <c r="D54" s="92">
        <v>173300</v>
      </c>
      <c r="E54" s="93">
        <v>172150</v>
      </c>
      <c r="F54" s="94">
        <f t="shared" si="1"/>
        <v>1150</v>
      </c>
    </row>
    <row r="55" spans="1:6" ht="12">
      <c r="A55" s="89" t="s">
        <v>251</v>
      </c>
      <c r="B55" s="90" t="s">
        <v>185</v>
      </c>
      <c r="C55" s="91" t="s">
        <v>252</v>
      </c>
      <c r="D55" s="92">
        <v>173300</v>
      </c>
      <c r="E55" s="93">
        <v>172150</v>
      </c>
      <c r="F55" s="94">
        <f t="shared" si="1"/>
        <v>1150</v>
      </c>
    </row>
    <row r="56" spans="1:6" ht="11.25">
      <c r="A56" s="52" t="s">
        <v>225</v>
      </c>
      <c r="B56" s="101" t="s">
        <v>185</v>
      </c>
      <c r="C56" s="54" t="s">
        <v>253</v>
      </c>
      <c r="D56" s="55">
        <v>173300</v>
      </c>
      <c r="E56" s="102">
        <v>172150</v>
      </c>
      <c r="F56" s="103">
        <f t="shared" si="1"/>
        <v>1150</v>
      </c>
    </row>
    <row r="57" spans="1:6" ht="11.25">
      <c r="A57" s="52" t="s">
        <v>227</v>
      </c>
      <c r="B57" s="101" t="s">
        <v>185</v>
      </c>
      <c r="C57" s="54" t="s">
        <v>254</v>
      </c>
      <c r="D57" s="55">
        <v>173300</v>
      </c>
      <c r="E57" s="102">
        <v>172150</v>
      </c>
      <c r="F57" s="103">
        <f t="shared" si="1"/>
        <v>1150</v>
      </c>
    </row>
    <row r="58" spans="1:6" ht="33.75">
      <c r="A58" s="52" t="s">
        <v>255</v>
      </c>
      <c r="B58" s="101" t="s">
        <v>185</v>
      </c>
      <c r="C58" s="54" t="s">
        <v>256</v>
      </c>
      <c r="D58" s="55">
        <v>173300</v>
      </c>
      <c r="E58" s="102">
        <v>172150</v>
      </c>
      <c r="F58" s="103">
        <f t="shared" si="1"/>
        <v>1150</v>
      </c>
    </row>
    <row r="59" spans="1:6" ht="33.75">
      <c r="A59" s="52" t="s">
        <v>196</v>
      </c>
      <c r="B59" s="101" t="s">
        <v>185</v>
      </c>
      <c r="C59" s="54" t="s">
        <v>257</v>
      </c>
      <c r="D59" s="55">
        <v>173300</v>
      </c>
      <c r="E59" s="102">
        <v>172150</v>
      </c>
      <c r="F59" s="103">
        <f t="shared" si="1"/>
        <v>1150</v>
      </c>
    </row>
    <row r="60" spans="1:6" ht="11.25">
      <c r="A60" s="52" t="s">
        <v>198</v>
      </c>
      <c r="B60" s="101" t="s">
        <v>185</v>
      </c>
      <c r="C60" s="54" t="s">
        <v>258</v>
      </c>
      <c r="D60" s="55">
        <v>133147</v>
      </c>
      <c r="E60" s="102">
        <v>133147</v>
      </c>
      <c r="F60" s="103">
        <v>0</v>
      </c>
    </row>
    <row r="61" spans="1:6" ht="28.5" customHeight="1">
      <c r="A61" s="52" t="s">
        <v>202</v>
      </c>
      <c r="B61" s="101" t="s">
        <v>185</v>
      </c>
      <c r="C61" s="54" t="s">
        <v>259</v>
      </c>
      <c r="D61" s="55">
        <v>40153</v>
      </c>
      <c r="E61" s="102">
        <v>39003</v>
      </c>
      <c r="F61" s="103">
        <f t="shared" si="1"/>
        <v>1150</v>
      </c>
    </row>
    <row r="62" spans="1:6" ht="12">
      <c r="A62" s="89" t="s">
        <v>470</v>
      </c>
      <c r="B62" s="90" t="s">
        <v>185</v>
      </c>
      <c r="C62" s="91" t="s">
        <v>260</v>
      </c>
      <c r="D62" s="92">
        <v>72200</v>
      </c>
      <c r="E62" s="93">
        <v>72027.05</v>
      </c>
      <c r="F62" s="94">
        <f t="shared" si="1"/>
        <v>172.9499999999971</v>
      </c>
    </row>
    <row r="63" spans="1:6" ht="24">
      <c r="A63" s="89" t="s">
        <v>261</v>
      </c>
      <c r="B63" s="90" t="s">
        <v>185</v>
      </c>
      <c r="C63" s="91" t="s">
        <v>262</v>
      </c>
      <c r="D63" s="92">
        <v>72200</v>
      </c>
      <c r="E63" s="93">
        <v>72027.05</v>
      </c>
      <c r="F63" s="94">
        <f t="shared" si="1"/>
        <v>172.9499999999971</v>
      </c>
    </row>
    <row r="64" spans="1:6" ht="22.5">
      <c r="A64" s="52" t="s">
        <v>263</v>
      </c>
      <c r="B64" s="101" t="s">
        <v>185</v>
      </c>
      <c r="C64" s="54" t="s">
        <v>264</v>
      </c>
      <c r="D64" s="55">
        <v>900</v>
      </c>
      <c r="E64" s="102">
        <v>900</v>
      </c>
      <c r="F64" s="103">
        <v>0</v>
      </c>
    </row>
    <row r="65" spans="1:6" ht="33.75">
      <c r="A65" s="52" t="s">
        <v>265</v>
      </c>
      <c r="B65" s="101" t="s">
        <v>185</v>
      </c>
      <c r="C65" s="54" t="s">
        <v>266</v>
      </c>
      <c r="D65" s="55">
        <v>900</v>
      </c>
      <c r="E65" s="102">
        <v>900</v>
      </c>
      <c r="F65" s="103">
        <v>0</v>
      </c>
    </row>
    <row r="66" spans="1:6" ht="57">
      <c r="A66" s="104" t="s">
        <v>267</v>
      </c>
      <c r="B66" s="101" t="s">
        <v>185</v>
      </c>
      <c r="C66" s="54" t="s">
        <v>268</v>
      </c>
      <c r="D66" s="55">
        <v>900</v>
      </c>
      <c r="E66" s="102">
        <v>900</v>
      </c>
      <c r="F66" s="103">
        <v>0</v>
      </c>
    </row>
    <row r="67" spans="1:6" ht="11.25">
      <c r="A67" s="52" t="s">
        <v>206</v>
      </c>
      <c r="B67" s="101" t="s">
        <v>185</v>
      </c>
      <c r="C67" s="54" t="s">
        <v>269</v>
      </c>
      <c r="D67" s="55">
        <v>900</v>
      </c>
      <c r="E67" s="102">
        <v>900</v>
      </c>
      <c r="F67" s="103">
        <v>0</v>
      </c>
    </row>
    <row r="68" spans="1:6" ht="22.5">
      <c r="A68" s="52" t="s">
        <v>208</v>
      </c>
      <c r="B68" s="101" t="s">
        <v>185</v>
      </c>
      <c r="C68" s="54" t="s">
        <v>270</v>
      </c>
      <c r="D68" s="55">
        <v>900</v>
      </c>
      <c r="E68" s="102">
        <v>900</v>
      </c>
      <c r="F68" s="103">
        <v>0</v>
      </c>
    </row>
    <row r="69" spans="1:6" ht="33.75">
      <c r="A69" s="52" t="s">
        <v>271</v>
      </c>
      <c r="B69" s="101" t="s">
        <v>185</v>
      </c>
      <c r="C69" s="54" t="s">
        <v>272</v>
      </c>
      <c r="D69" s="55">
        <v>71300</v>
      </c>
      <c r="E69" s="102">
        <v>71127.05</v>
      </c>
      <c r="F69" s="103">
        <f t="shared" si="1"/>
        <v>172.9499999999971</v>
      </c>
    </row>
    <row r="70" spans="1:6" ht="33.75">
      <c r="A70" s="52" t="s">
        <v>273</v>
      </c>
      <c r="B70" s="101" t="s">
        <v>185</v>
      </c>
      <c r="C70" s="54" t="s">
        <v>274</v>
      </c>
      <c r="D70" s="55">
        <v>6300</v>
      </c>
      <c r="E70" s="102">
        <v>6270</v>
      </c>
      <c r="F70" s="103">
        <f t="shared" si="1"/>
        <v>30</v>
      </c>
    </row>
    <row r="71" spans="1:6" ht="52.5" customHeight="1">
      <c r="A71" s="104" t="s">
        <v>275</v>
      </c>
      <c r="B71" s="101" t="s">
        <v>185</v>
      </c>
      <c r="C71" s="54" t="s">
        <v>276</v>
      </c>
      <c r="D71" s="55">
        <v>6300</v>
      </c>
      <c r="E71" s="102">
        <v>6270</v>
      </c>
      <c r="F71" s="103">
        <f t="shared" si="1"/>
        <v>30</v>
      </c>
    </row>
    <row r="72" spans="1:6" ht="11.25">
      <c r="A72" s="52" t="s">
        <v>206</v>
      </c>
      <c r="B72" s="101" t="s">
        <v>185</v>
      </c>
      <c r="C72" s="54" t="s">
        <v>277</v>
      </c>
      <c r="D72" s="55">
        <v>6300</v>
      </c>
      <c r="E72" s="102">
        <v>6270</v>
      </c>
      <c r="F72" s="103">
        <f t="shared" si="1"/>
        <v>30</v>
      </c>
    </row>
    <row r="73" spans="1:6" ht="22.5">
      <c r="A73" s="52" t="s">
        <v>208</v>
      </c>
      <c r="B73" s="101" t="s">
        <v>185</v>
      </c>
      <c r="C73" s="54" t="s">
        <v>278</v>
      </c>
      <c r="D73" s="55">
        <v>6300</v>
      </c>
      <c r="E73" s="102">
        <v>6270</v>
      </c>
      <c r="F73" s="103">
        <f t="shared" si="1"/>
        <v>30</v>
      </c>
    </row>
    <row r="74" spans="1:6" ht="45">
      <c r="A74" s="104" t="s">
        <v>279</v>
      </c>
      <c r="B74" s="101" t="s">
        <v>185</v>
      </c>
      <c r="C74" s="54" t="s">
        <v>280</v>
      </c>
      <c r="D74" s="55">
        <v>64400</v>
      </c>
      <c r="E74" s="102">
        <v>64257.05</v>
      </c>
      <c r="F74" s="103">
        <f t="shared" si="1"/>
        <v>142.9499999999971</v>
      </c>
    </row>
    <row r="75" spans="1:6" ht="66" customHeight="1">
      <c r="A75" s="104" t="s">
        <v>281</v>
      </c>
      <c r="B75" s="101" t="s">
        <v>185</v>
      </c>
      <c r="C75" s="54" t="s">
        <v>282</v>
      </c>
      <c r="D75" s="55">
        <v>3700</v>
      </c>
      <c r="E75" s="102">
        <v>3621</v>
      </c>
      <c r="F75" s="103">
        <f t="shared" si="1"/>
        <v>79</v>
      </c>
    </row>
    <row r="76" spans="1:6" ht="11.25">
      <c r="A76" s="52" t="s">
        <v>206</v>
      </c>
      <c r="B76" s="101" t="s">
        <v>185</v>
      </c>
      <c r="C76" s="54" t="s">
        <v>283</v>
      </c>
      <c r="D76" s="55">
        <v>3700</v>
      </c>
      <c r="E76" s="102">
        <v>3621</v>
      </c>
      <c r="F76" s="103">
        <f t="shared" si="1"/>
        <v>79</v>
      </c>
    </row>
    <row r="77" spans="1:6" ht="22.5">
      <c r="A77" s="52" t="s">
        <v>208</v>
      </c>
      <c r="B77" s="101" t="s">
        <v>185</v>
      </c>
      <c r="C77" s="54" t="s">
        <v>284</v>
      </c>
      <c r="D77" s="55">
        <v>3700</v>
      </c>
      <c r="E77" s="102">
        <v>3621</v>
      </c>
      <c r="F77" s="103">
        <f t="shared" si="1"/>
        <v>79</v>
      </c>
    </row>
    <row r="78" spans="1:6" ht="72.75" customHeight="1">
      <c r="A78" s="104" t="s">
        <v>285</v>
      </c>
      <c r="B78" s="101" t="s">
        <v>185</v>
      </c>
      <c r="C78" s="54" t="s">
        <v>286</v>
      </c>
      <c r="D78" s="55">
        <v>19500</v>
      </c>
      <c r="E78" s="102">
        <v>19497.05</v>
      </c>
      <c r="F78" s="103">
        <f t="shared" si="1"/>
        <v>2.9500000000007276</v>
      </c>
    </row>
    <row r="79" spans="1:6" ht="11.25">
      <c r="A79" s="52" t="s">
        <v>206</v>
      </c>
      <c r="B79" s="101" t="s">
        <v>185</v>
      </c>
      <c r="C79" s="54" t="s">
        <v>287</v>
      </c>
      <c r="D79" s="55">
        <v>19500</v>
      </c>
      <c r="E79" s="102">
        <v>19497.05</v>
      </c>
      <c r="F79" s="103">
        <f aca="true" t="shared" si="2" ref="F79:F109">IF(OR(D79="-",IF(E79="-",0,E79)&gt;=IF(D79="-",0,D79)),"-",IF(D79="-",0,D79)-IF(E79="-",0,E79))</f>
        <v>2.9500000000007276</v>
      </c>
    </row>
    <row r="80" spans="1:6" ht="22.5">
      <c r="A80" s="52" t="s">
        <v>208</v>
      </c>
      <c r="B80" s="101" t="s">
        <v>185</v>
      </c>
      <c r="C80" s="54" t="s">
        <v>288</v>
      </c>
      <c r="D80" s="55">
        <v>19500</v>
      </c>
      <c r="E80" s="102">
        <v>19497.05</v>
      </c>
      <c r="F80" s="103">
        <f t="shared" si="2"/>
        <v>2.9500000000007276</v>
      </c>
    </row>
    <row r="81" spans="1:6" ht="68.25">
      <c r="A81" s="104" t="s">
        <v>289</v>
      </c>
      <c r="B81" s="101" t="s">
        <v>185</v>
      </c>
      <c r="C81" s="54" t="s">
        <v>290</v>
      </c>
      <c r="D81" s="55">
        <v>41200</v>
      </c>
      <c r="E81" s="102">
        <v>41139</v>
      </c>
      <c r="F81" s="103">
        <f t="shared" si="2"/>
        <v>61</v>
      </c>
    </row>
    <row r="82" spans="1:6" ht="11.25">
      <c r="A82" s="52" t="s">
        <v>206</v>
      </c>
      <c r="B82" s="101" t="s">
        <v>185</v>
      </c>
      <c r="C82" s="54" t="s">
        <v>291</v>
      </c>
      <c r="D82" s="55">
        <v>41200</v>
      </c>
      <c r="E82" s="102">
        <v>41139</v>
      </c>
      <c r="F82" s="103">
        <f t="shared" si="2"/>
        <v>61</v>
      </c>
    </row>
    <row r="83" spans="1:6" ht="22.5">
      <c r="A83" s="52" t="s">
        <v>208</v>
      </c>
      <c r="B83" s="101" t="s">
        <v>185</v>
      </c>
      <c r="C83" s="54" t="s">
        <v>292</v>
      </c>
      <c r="D83" s="55">
        <v>41200</v>
      </c>
      <c r="E83" s="102">
        <v>41139</v>
      </c>
      <c r="F83" s="103">
        <f t="shared" si="2"/>
        <v>61</v>
      </c>
    </row>
    <row r="84" spans="1:6" ht="33.75">
      <c r="A84" s="52" t="s">
        <v>293</v>
      </c>
      <c r="B84" s="101" t="s">
        <v>185</v>
      </c>
      <c r="C84" s="54" t="s">
        <v>294</v>
      </c>
      <c r="D84" s="55">
        <v>600</v>
      </c>
      <c r="E84" s="102">
        <v>600</v>
      </c>
      <c r="F84" s="103">
        <v>0</v>
      </c>
    </row>
    <row r="85" spans="1:6" ht="45">
      <c r="A85" s="104" t="s">
        <v>295</v>
      </c>
      <c r="B85" s="101" t="s">
        <v>185</v>
      </c>
      <c r="C85" s="54" t="s">
        <v>296</v>
      </c>
      <c r="D85" s="55">
        <v>600</v>
      </c>
      <c r="E85" s="102">
        <v>600</v>
      </c>
      <c r="F85" s="103">
        <v>0</v>
      </c>
    </row>
    <row r="86" spans="1:6" ht="11.25">
      <c r="A86" s="52" t="s">
        <v>206</v>
      </c>
      <c r="B86" s="101" t="s">
        <v>185</v>
      </c>
      <c r="C86" s="54" t="s">
        <v>297</v>
      </c>
      <c r="D86" s="55">
        <v>600</v>
      </c>
      <c r="E86" s="102">
        <v>600</v>
      </c>
      <c r="F86" s="103">
        <v>0</v>
      </c>
    </row>
    <row r="87" spans="1:6" ht="22.5">
      <c r="A87" s="52" t="s">
        <v>208</v>
      </c>
      <c r="B87" s="101" t="s">
        <v>185</v>
      </c>
      <c r="C87" s="54" t="s">
        <v>298</v>
      </c>
      <c r="D87" s="55">
        <v>600</v>
      </c>
      <c r="E87" s="102">
        <v>600</v>
      </c>
      <c r="F87" s="103">
        <v>0</v>
      </c>
    </row>
    <row r="88" spans="1:6" ht="12">
      <c r="A88" s="89" t="s">
        <v>471</v>
      </c>
      <c r="B88" s="90" t="s">
        <v>185</v>
      </c>
      <c r="C88" s="91" t="s">
        <v>299</v>
      </c>
      <c r="D88" s="92">
        <v>124700</v>
      </c>
      <c r="E88" s="93">
        <v>124659</v>
      </c>
      <c r="F88" s="94">
        <f t="shared" si="2"/>
        <v>41</v>
      </c>
    </row>
    <row r="89" spans="1:6" ht="12">
      <c r="A89" s="89" t="s">
        <v>300</v>
      </c>
      <c r="B89" s="90" t="s">
        <v>185</v>
      </c>
      <c r="C89" s="91" t="s">
        <v>301</v>
      </c>
      <c r="D89" s="92">
        <v>124700</v>
      </c>
      <c r="E89" s="93">
        <v>124659</v>
      </c>
      <c r="F89" s="94">
        <f t="shared" si="2"/>
        <v>41</v>
      </c>
    </row>
    <row r="90" spans="1:6" ht="11.25">
      <c r="A90" s="52" t="s">
        <v>225</v>
      </c>
      <c r="B90" s="101" t="s">
        <v>185</v>
      </c>
      <c r="C90" s="54" t="s">
        <v>302</v>
      </c>
      <c r="D90" s="55">
        <v>124700</v>
      </c>
      <c r="E90" s="102">
        <v>124659</v>
      </c>
      <c r="F90" s="103">
        <f t="shared" si="2"/>
        <v>41</v>
      </c>
    </row>
    <row r="91" spans="1:6" ht="11.25">
      <c r="A91" s="52" t="s">
        <v>227</v>
      </c>
      <c r="B91" s="101" t="s">
        <v>185</v>
      </c>
      <c r="C91" s="54" t="s">
        <v>303</v>
      </c>
      <c r="D91" s="55">
        <v>124700</v>
      </c>
      <c r="E91" s="102">
        <v>124659</v>
      </c>
      <c r="F91" s="103">
        <f t="shared" si="2"/>
        <v>41</v>
      </c>
    </row>
    <row r="92" spans="1:6" ht="22.5">
      <c r="A92" s="52" t="s">
        <v>304</v>
      </c>
      <c r="B92" s="101" t="s">
        <v>185</v>
      </c>
      <c r="C92" s="54" t="s">
        <v>305</v>
      </c>
      <c r="D92" s="55">
        <v>124700</v>
      </c>
      <c r="E92" s="102">
        <v>124659</v>
      </c>
      <c r="F92" s="103">
        <f t="shared" si="2"/>
        <v>41</v>
      </c>
    </row>
    <row r="93" spans="1:6" ht="11.25">
      <c r="A93" s="52" t="s">
        <v>206</v>
      </c>
      <c r="B93" s="101" t="s">
        <v>185</v>
      </c>
      <c r="C93" s="54" t="s">
        <v>306</v>
      </c>
      <c r="D93" s="55">
        <v>124700</v>
      </c>
      <c r="E93" s="102">
        <v>124659</v>
      </c>
      <c r="F93" s="103">
        <f t="shared" si="2"/>
        <v>41</v>
      </c>
    </row>
    <row r="94" spans="1:6" ht="22.5">
      <c r="A94" s="52" t="s">
        <v>208</v>
      </c>
      <c r="B94" s="101" t="s">
        <v>185</v>
      </c>
      <c r="C94" s="54" t="s">
        <v>307</v>
      </c>
      <c r="D94" s="55">
        <v>124700</v>
      </c>
      <c r="E94" s="102">
        <v>124659</v>
      </c>
      <c r="F94" s="103">
        <f t="shared" si="2"/>
        <v>41</v>
      </c>
    </row>
    <row r="95" spans="1:6" ht="12">
      <c r="A95" s="89" t="s">
        <v>472</v>
      </c>
      <c r="B95" s="90" t="s">
        <v>185</v>
      </c>
      <c r="C95" s="91" t="s">
        <v>308</v>
      </c>
      <c r="D95" s="92">
        <v>1761400</v>
      </c>
      <c r="E95" s="93">
        <v>1661888.97</v>
      </c>
      <c r="F95" s="94">
        <f t="shared" si="2"/>
        <v>99511.03000000003</v>
      </c>
    </row>
    <row r="96" spans="1:6" ht="12">
      <c r="A96" s="89" t="s">
        <v>309</v>
      </c>
      <c r="B96" s="90" t="s">
        <v>185</v>
      </c>
      <c r="C96" s="91" t="s">
        <v>310</v>
      </c>
      <c r="D96" s="92">
        <v>2400</v>
      </c>
      <c r="E96" s="93">
        <v>2318.45</v>
      </c>
      <c r="F96" s="94">
        <f t="shared" si="2"/>
        <v>81.55000000000018</v>
      </c>
    </row>
    <row r="97" spans="1:6" ht="11.25">
      <c r="A97" s="52" t="s">
        <v>225</v>
      </c>
      <c r="B97" s="101" t="s">
        <v>185</v>
      </c>
      <c r="C97" s="54" t="s">
        <v>311</v>
      </c>
      <c r="D97" s="55">
        <v>2400</v>
      </c>
      <c r="E97" s="102">
        <v>2318.45</v>
      </c>
      <c r="F97" s="103">
        <f t="shared" si="2"/>
        <v>81.55000000000018</v>
      </c>
    </row>
    <row r="98" spans="1:6" ht="11.25">
      <c r="A98" s="52" t="s">
        <v>227</v>
      </c>
      <c r="B98" s="101" t="s">
        <v>185</v>
      </c>
      <c r="C98" s="54" t="s">
        <v>312</v>
      </c>
      <c r="D98" s="55">
        <v>2400</v>
      </c>
      <c r="E98" s="102">
        <v>2318.45</v>
      </c>
      <c r="F98" s="103">
        <f t="shared" si="2"/>
        <v>81.55000000000018</v>
      </c>
    </row>
    <row r="99" spans="1:6" ht="45">
      <c r="A99" s="104" t="s">
        <v>313</v>
      </c>
      <c r="B99" s="101" t="s">
        <v>185</v>
      </c>
      <c r="C99" s="54" t="s">
        <v>314</v>
      </c>
      <c r="D99" s="55">
        <v>2400</v>
      </c>
      <c r="E99" s="102">
        <v>2318.45</v>
      </c>
      <c r="F99" s="103">
        <f t="shared" si="2"/>
        <v>81.55000000000018</v>
      </c>
    </row>
    <row r="100" spans="1:6" ht="11.25">
      <c r="A100" s="52" t="s">
        <v>206</v>
      </c>
      <c r="B100" s="101" t="s">
        <v>185</v>
      </c>
      <c r="C100" s="54" t="s">
        <v>315</v>
      </c>
      <c r="D100" s="55">
        <v>2400</v>
      </c>
      <c r="E100" s="102">
        <v>2318.45</v>
      </c>
      <c r="F100" s="103">
        <f t="shared" si="2"/>
        <v>81.55000000000018</v>
      </c>
    </row>
    <row r="101" spans="1:6" ht="22.5">
      <c r="A101" s="52" t="s">
        <v>208</v>
      </c>
      <c r="B101" s="101" t="s">
        <v>185</v>
      </c>
      <c r="C101" s="54" t="s">
        <v>316</v>
      </c>
      <c r="D101" s="55">
        <v>2400</v>
      </c>
      <c r="E101" s="102">
        <v>2318.45</v>
      </c>
      <c r="F101" s="103">
        <f t="shared" si="2"/>
        <v>81.55000000000018</v>
      </c>
    </row>
    <row r="102" spans="1:6" ht="12">
      <c r="A102" s="89" t="s">
        <v>317</v>
      </c>
      <c r="B102" s="90" t="s">
        <v>185</v>
      </c>
      <c r="C102" s="91" t="s">
        <v>318</v>
      </c>
      <c r="D102" s="92">
        <v>196700</v>
      </c>
      <c r="E102" s="93">
        <v>97563.02</v>
      </c>
      <c r="F102" s="94">
        <f t="shared" si="2"/>
        <v>99136.98</v>
      </c>
    </row>
    <row r="103" spans="1:6" ht="22.5">
      <c r="A103" s="52" t="s">
        <v>319</v>
      </c>
      <c r="B103" s="101" t="s">
        <v>185</v>
      </c>
      <c r="C103" s="54" t="s">
        <v>320</v>
      </c>
      <c r="D103" s="55">
        <v>196700</v>
      </c>
      <c r="E103" s="102">
        <v>97563.02</v>
      </c>
      <c r="F103" s="103">
        <f t="shared" si="2"/>
        <v>99136.98</v>
      </c>
    </row>
    <row r="104" spans="1:6" ht="33.75">
      <c r="A104" s="52" t="s">
        <v>321</v>
      </c>
      <c r="B104" s="101" t="s">
        <v>185</v>
      </c>
      <c r="C104" s="54" t="s">
        <v>322</v>
      </c>
      <c r="D104" s="55">
        <v>196700</v>
      </c>
      <c r="E104" s="102">
        <v>97563.02</v>
      </c>
      <c r="F104" s="103">
        <f t="shared" si="2"/>
        <v>99136.98</v>
      </c>
    </row>
    <row r="105" spans="1:6" ht="51" customHeight="1">
      <c r="A105" s="104" t="s">
        <v>323</v>
      </c>
      <c r="B105" s="101" t="s">
        <v>185</v>
      </c>
      <c r="C105" s="54" t="s">
        <v>324</v>
      </c>
      <c r="D105" s="55">
        <v>63900</v>
      </c>
      <c r="E105" s="102">
        <v>63770.75</v>
      </c>
      <c r="F105" s="103">
        <f t="shared" si="2"/>
        <v>129.25</v>
      </c>
    </row>
    <row r="106" spans="1:6" ht="11.25">
      <c r="A106" s="52" t="s">
        <v>206</v>
      </c>
      <c r="B106" s="101" t="s">
        <v>185</v>
      </c>
      <c r="C106" s="54" t="s">
        <v>325</v>
      </c>
      <c r="D106" s="55">
        <v>63200</v>
      </c>
      <c r="E106" s="102">
        <v>63162.75</v>
      </c>
      <c r="F106" s="103">
        <f t="shared" si="2"/>
        <v>37.25</v>
      </c>
    </row>
    <row r="107" spans="1:6" ht="22.5">
      <c r="A107" s="52" t="s">
        <v>208</v>
      </c>
      <c r="B107" s="101" t="s">
        <v>185</v>
      </c>
      <c r="C107" s="54" t="s">
        <v>326</v>
      </c>
      <c r="D107" s="55">
        <v>63200</v>
      </c>
      <c r="E107" s="102">
        <v>63162.75</v>
      </c>
      <c r="F107" s="103">
        <f t="shared" si="2"/>
        <v>37.25</v>
      </c>
    </row>
    <row r="108" spans="1:6" ht="11.25">
      <c r="A108" s="52" t="s">
        <v>210</v>
      </c>
      <c r="B108" s="101" t="s">
        <v>185</v>
      </c>
      <c r="C108" s="54" t="s">
        <v>327</v>
      </c>
      <c r="D108" s="55">
        <v>700</v>
      </c>
      <c r="E108" s="102">
        <v>608</v>
      </c>
      <c r="F108" s="103">
        <f t="shared" si="2"/>
        <v>92</v>
      </c>
    </row>
    <row r="109" spans="1:6" ht="11.25">
      <c r="A109" s="52" t="s">
        <v>212</v>
      </c>
      <c r="B109" s="101" t="s">
        <v>185</v>
      </c>
      <c r="C109" s="54" t="s">
        <v>328</v>
      </c>
      <c r="D109" s="55">
        <v>700</v>
      </c>
      <c r="E109" s="102">
        <v>608</v>
      </c>
      <c r="F109" s="103">
        <f t="shared" si="2"/>
        <v>92</v>
      </c>
    </row>
    <row r="110" spans="1:6" ht="45">
      <c r="A110" s="104" t="s">
        <v>329</v>
      </c>
      <c r="B110" s="101" t="s">
        <v>185</v>
      </c>
      <c r="C110" s="54" t="s">
        <v>330</v>
      </c>
      <c r="D110" s="55">
        <v>1000</v>
      </c>
      <c r="E110" s="102">
        <v>1000</v>
      </c>
      <c r="F110" s="103">
        <v>0</v>
      </c>
    </row>
    <row r="111" spans="1:6" ht="11.25">
      <c r="A111" s="52" t="s">
        <v>210</v>
      </c>
      <c r="B111" s="101" t="s">
        <v>185</v>
      </c>
      <c r="C111" s="54" t="s">
        <v>331</v>
      </c>
      <c r="D111" s="55">
        <v>1000</v>
      </c>
      <c r="E111" s="102">
        <v>1000</v>
      </c>
      <c r="F111" s="103">
        <v>0</v>
      </c>
    </row>
    <row r="112" spans="1:6" ht="11.25">
      <c r="A112" s="52" t="s">
        <v>332</v>
      </c>
      <c r="B112" s="101" t="s">
        <v>185</v>
      </c>
      <c r="C112" s="54" t="s">
        <v>333</v>
      </c>
      <c r="D112" s="55">
        <v>1000</v>
      </c>
      <c r="E112" s="102">
        <v>1000</v>
      </c>
      <c r="F112" s="103">
        <v>0</v>
      </c>
    </row>
    <row r="113" spans="1:6" ht="45">
      <c r="A113" s="52" t="s">
        <v>334</v>
      </c>
      <c r="B113" s="101" t="s">
        <v>185</v>
      </c>
      <c r="C113" s="54" t="s">
        <v>335</v>
      </c>
      <c r="D113" s="55">
        <v>131800</v>
      </c>
      <c r="E113" s="102">
        <v>32792.27</v>
      </c>
      <c r="F113" s="103">
        <f aca="true" t="shared" si="3" ref="F113:F132">IF(OR(D113="-",IF(E113="-",0,E113)&gt;=IF(D113="-",0,D113)),"-",IF(D113="-",0,D113)-IF(E113="-",0,E113))</f>
        <v>99007.73000000001</v>
      </c>
    </row>
    <row r="114" spans="1:6" ht="11.25">
      <c r="A114" s="52" t="s">
        <v>206</v>
      </c>
      <c r="B114" s="101" t="s">
        <v>185</v>
      </c>
      <c r="C114" s="54" t="s">
        <v>336</v>
      </c>
      <c r="D114" s="55">
        <v>131800</v>
      </c>
      <c r="E114" s="102">
        <v>32792.27</v>
      </c>
      <c r="F114" s="103">
        <f t="shared" si="3"/>
        <v>99007.73000000001</v>
      </c>
    </row>
    <row r="115" spans="1:6" ht="22.5">
      <c r="A115" s="52" t="s">
        <v>208</v>
      </c>
      <c r="B115" s="101" t="s">
        <v>185</v>
      </c>
      <c r="C115" s="54" t="s">
        <v>337</v>
      </c>
      <c r="D115" s="55">
        <v>131800</v>
      </c>
      <c r="E115" s="102">
        <v>32792.27</v>
      </c>
      <c r="F115" s="103">
        <f t="shared" si="3"/>
        <v>99007.73000000001</v>
      </c>
    </row>
    <row r="116" spans="1:6" ht="12">
      <c r="A116" s="89" t="s">
        <v>338</v>
      </c>
      <c r="B116" s="90" t="s">
        <v>185</v>
      </c>
      <c r="C116" s="91" t="s">
        <v>339</v>
      </c>
      <c r="D116" s="92">
        <v>1562300</v>
      </c>
      <c r="E116" s="93">
        <v>1562007.5</v>
      </c>
      <c r="F116" s="94">
        <f t="shared" si="3"/>
        <v>292.5</v>
      </c>
    </row>
    <row r="117" spans="1:6" ht="22.5">
      <c r="A117" s="52" t="s">
        <v>319</v>
      </c>
      <c r="B117" s="101" t="s">
        <v>185</v>
      </c>
      <c r="C117" s="54" t="s">
        <v>340</v>
      </c>
      <c r="D117" s="55">
        <v>1542300</v>
      </c>
      <c r="E117" s="102">
        <v>1542007.5</v>
      </c>
      <c r="F117" s="103">
        <f t="shared" si="3"/>
        <v>292.5</v>
      </c>
    </row>
    <row r="118" spans="1:6" ht="33.75">
      <c r="A118" s="52" t="s">
        <v>341</v>
      </c>
      <c r="B118" s="101" t="s">
        <v>185</v>
      </c>
      <c r="C118" s="54" t="s">
        <v>342</v>
      </c>
      <c r="D118" s="55">
        <v>1542300</v>
      </c>
      <c r="E118" s="102">
        <v>1542007.5</v>
      </c>
      <c r="F118" s="103">
        <f t="shared" si="3"/>
        <v>292.5</v>
      </c>
    </row>
    <row r="119" spans="1:6" ht="45">
      <c r="A119" s="104" t="s">
        <v>343</v>
      </c>
      <c r="B119" s="101" t="s">
        <v>185</v>
      </c>
      <c r="C119" s="54" t="s">
        <v>344</v>
      </c>
      <c r="D119" s="55">
        <v>1331100</v>
      </c>
      <c r="E119" s="102">
        <v>1331008.9</v>
      </c>
      <c r="F119" s="103">
        <f t="shared" si="3"/>
        <v>91.10000000009313</v>
      </c>
    </row>
    <row r="120" spans="1:6" ht="11.25">
      <c r="A120" s="52" t="s">
        <v>206</v>
      </c>
      <c r="B120" s="101" t="s">
        <v>185</v>
      </c>
      <c r="C120" s="54" t="s">
        <v>345</v>
      </c>
      <c r="D120" s="55">
        <v>1330200</v>
      </c>
      <c r="E120" s="102">
        <v>1330139.07</v>
      </c>
      <c r="F120" s="103">
        <f t="shared" si="3"/>
        <v>60.92999999993481</v>
      </c>
    </row>
    <row r="121" spans="1:6" ht="22.5">
      <c r="A121" s="52" t="s">
        <v>208</v>
      </c>
      <c r="B121" s="101" t="s">
        <v>185</v>
      </c>
      <c r="C121" s="54" t="s">
        <v>346</v>
      </c>
      <c r="D121" s="55">
        <v>1330200</v>
      </c>
      <c r="E121" s="102">
        <v>1330139.07</v>
      </c>
      <c r="F121" s="103">
        <f t="shared" si="3"/>
        <v>60.92999999993481</v>
      </c>
    </row>
    <row r="122" spans="1:6" ht="11.25">
      <c r="A122" s="52" t="s">
        <v>210</v>
      </c>
      <c r="B122" s="101" t="s">
        <v>185</v>
      </c>
      <c r="C122" s="54" t="s">
        <v>347</v>
      </c>
      <c r="D122" s="55">
        <v>900</v>
      </c>
      <c r="E122" s="102">
        <v>869.83</v>
      </c>
      <c r="F122" s="103">
        <f t="shared" si="3"/>
        <v>30.16999999999996</v>
      </c>
    </row>
    <row r="123" spans="1:6" ht="11.25">
      <c r="A123" s="52" t="s">
        <v>214</v>
      </c>
      <c r="B123" s="101" t="s">
        <v>185</v>
      </c>
      <c r="C123" s="54" t="s">
        <v>348</v>
      </c>
      <c r="D123" s="55">
        <v>900</v>
      </c>
      <c r="E123" s="102">
        <v>869.83</v>
      </c>
      <c r="F123" s="103">
        <f t="shared" si="3"/>
        <v>30.16999999999996</v>
      </c>
    </row>
    <row r="124" spans="1:6" ht="49.5" customHeight="1">
      <c r="A124" s="104" t="s">
        <v>349</v>
      </c>
      <c r="B124" s="101" t="s">
        <v>185</v>
      </c>
      <c r="C124" s="54" t="s">
        <v>350</v>
      </c>
      <c r="D124" s="55">
        <v>60000</v>
      </c>
      <c r="E124" s="102">
        <v>59999</v>
      </c>
      <c r="F124" s="103">
        <f t="shared" si="3"/>
        <v>1</v>
      </c>
    </row>
    <row r="125" spans="1:6" ht="11.25">
      <c r="A125" s="52" t="s">
        <v>206</v>
      </c>
      <c r="B125" s="101" t="s">
        <v>185</v>
      </c>
      <c r="C125" s="54" t="s">
        <v>351</v>
      </c>
      <c r="D125" s="55">
        <v>60000</v>
      </c>
      <c r="E125" s="102">
        <v>59999</v>
      </c>
      <c r="F125" s="103">
        <f t="shared" si="3"/>
        <v>1</v>
      </c>
    </row>
    <row r="126" spans="1:6" ht="22.5">
      <c r="A126" s="52" t="s">
        <v>208</v>
      </c>
      <c r="B126" s="101" t="s">
        <v>185</v>
      </c>
      <c r="C126" s="54" t="s">
        <v>352</v>
      </c>
      <c r="D126" s="55">
        <v>60000</v>
      </c>
      <c r="E126" s="102">
        <v>59999</v>
      </c>
      <c r="F126" s="103">
        <f t="shared" si="3"/>
        <v>1</v>
      </c>
    </row>
    <row r="127" spans="1:6" ht="51" customHeight="1">
      <c r="A127" s="104" t="s">
        <v>353</v>
      </c>
      <c r="B127" s="101" t="s">
        <v>185</v>
      </c>
      <c r="C127" s="54" t="s">
        <v>354</v>
      </c>
      <c r="D127" s="55">
        <v>146500</v>
      </c>
      <c r="E127" s="102">
        <v>146392.6</v>
      </c>
      <c r="F127" s="103">
        <f t="shared" si="3"/>
        <v>107.39999999999418</v>
      </c>
    </row>
    <row r="128" spans="1:6" ht="11.25">
      <c r="A128" s="52" t="s">
        <v>206</v>
      </c>
      <c r="B128" s="101" t="s">
        <v>185</v>
      </c>
      <c r="C128" s="54" t="s">
        <v>355</v>
      </c>
      <c r="D128" s="55">
        <v>146500</v>
      </c>
      <c r="E128" s="102">
        <v>146392.6</v>
      </c>
      <c r="F128" s="103">
        <f t="shared" si="3"/>
        <v>107.39999999999418</v>
      </c>
    </row>
    <row r="129" spans="1:6" ht="22.5">
      <c r="A129" s="52" t="s">
        <v>208</v>
      </c>
      <c r="B129" s="101" t="s">
        <v>185</v>
      </c>
      <c r="C129" s="54" t="s">
        <v>356</v>
      </c>
      <c r="D129" s="55">
        <v>146500</v>
      </c>
      <c r="E129" s="102">
        <v>146392.6</v>
      </c>
      <c r="F129" s="103">
        <f t="shared" si="3"/>
        <v>107.39999999999418</v>
      </c>
    </row>
    <row r="130" spans="1:6" ht="45">
      <c r="A130" s="104" t="s">
        <v>329</v>
      </c>
      <c r="B130" s="101" t="s">
        <v>185</v>
      </c>
      <c r="C130" s="54" t="s">
        <v>357</v>
      </c>
      <c r="D130" s="55">
        <v>4700</v>
      </c>
      <c r="E130" s="102">
        <v>4607</v>
      </c>
      <c r="F130" s="103">
        <f t="shared" si="3"/>
        <v>93</v>
      </c>
    </row>
    <row r="131" spans="1:6" ht="11.25">
      <c r="A131" s="52" t="s">
        <v>210</v>
      </c>
      <c r="B131" s="101" t="s">
        <v>185</v>
      </c>
      <c r="C131" s="54" t="s">
        <v>358</v>
      </c>
      <c r="D131" s="55">
        <v>4700</v>
      </c>
      <c r="E131" s="102">
        <v>4607</v>
      </c>
      <c r="F131" s="103">
        <f t="shared" si="3"/>
        <v>93</v>
      </c>
    </row>
    <row r="132" spans="1:6" ht="11.25">
      <c r="A132" s="52" t="s">
        <v>332</v>
      </c>
      <c r="B132" s="101" t="s">
        <v>185</v>
      </c>
      <c r="C132" s="54" t="s">
        <v>359</v>
      </c>
      <c r="D132" s="55">
        <v>4700</v>
      </c>
      <c r="E132" s="102">
        <v>4607</v>
      </c>
      <c r="F132" s="103">
        <f t="shared" si="3"/>
        <v>93</v>
      </c>
    </row>
    <row r="133" spans="1:6" ht="11.25">
      <c r="A133" s="52" t="s">
        <v>360</v>
      </c>
      <c r="B133" s="101" t="s">
        <v>185</v>
      </c>
      <c r="C133" s="54" t="s">
        <v>361</v>
      </c>
      <c r="D133" s="55">
        <v>20000</v>
      </c>
      <c r="E133" s="102">
        <v>20000</v>
      </c>
      <c r="F133" s="103">
        <v>0</v>
      </c>
    </row>
    <row r="134" spans="1:6" ht="33.75">
      <c r="A134" s="52" t="s">
        <v>362</v>
      </c>
      <c r="B134" s="101" t="s">
        <v>185</v>
      </c>
      <c r="C134" s="54" t="s">
        <v>363</v>
      </c>
      <c r="D134" s="55">
        <v>20000</v>
      </c>
      <c r="E134" s="102">
        <v>20000</v>
      </c>
      <c r="F134" s="103">
        <v>0</v>
      </c>
    </row>
    <row r="135" spans="1:6" ht="57">
      <c r="A135" s="104" t="s">
        <v>364</v>
      </c>
      <c r="B135" s="101" t="s">
        <v>185</v>
      </c>
      <c r="C135" s="54" t="s">
        <v>365</v>
      </c>
      <c r="D135" s="55">
        <v>20000</v>
      </c>
      <c r="E135" s="102">
        <v>20000</v>
      </c>
      <c r="F135" s="103">
        <v>0</v>
      </c>
    </row>
    <row r="136" spans="1:6" ht="11.25">
      <c r="A136" s="52" t="s">
        <v>206</v>
      </c>
      <c r="B136" s="101" t="s">
        <v>185</v>
      </c>
      <c r="C136" s="54" t="s">
        <v>366</v>
      </c>
      <c r="D136" s="55">
        <v>20000</v>
      </c>
      <c r="E136" s="102">
        <v>20000</v>
      </c>
      <c r="F136" s="103">
        <v>0</v>
      </c>
    </row>
    <row r="137" spans="1:6" ht="22.5">
      <c r="A137" s="52" t="s">
        <v>208</v>
      </c>
      <c r="B137" s="101" t="s">
        <v>185</v>
      </c>
      <c r="C137" s="54" t="s">
        <v>367</v>
      </c>
      <c r="D137" s="55">
        <v>20000</v>
      </c>
      <c r="E137" s="102">
        <v>20000</v>
      </c>
      <c r="F137" s="103">
        <v>0</v>
      </c>
    </row>
    <row r="138" spans="1:6" ht="12">
      <c r="A138" s="89" t="s">
        <v>473</v>
      </c>
      <c r="B138" s="90" t="s">
        <v>185</v>
      </c>
      <c r="C138" s="91" t="s">
        <v>368</v>
      </c>
      <c r="D138" s="92">
        <v>64400</v>
      </c>
      <c r="E138" s="93">
        <v>64400</v>
      </c>
      <c r="F138" s="94">
        <v>0</v>
      </c>
    </row>
    <row r="139" spans="1:6" ht="12">
      <c r="A139" s="89" t="s">
        <v>369</v>
      </c>
      <c r="B139" s="90" t="s">
        <v>185</v>
      </c>
      <c r="C139" s="91" t="s">
        <v>370</v>
      </c>
      <c r="D139" s="92">
        <v>64400</v>
      </c>
      <c r="E139" s="93">
        <v>64400</v>
      </c>
      <c r="F139" s="94">
        <v>0</v>
      </c>
    </row>
    <row r="140" spans="1:6" ht="22.5">
      <c r="A140" s="52" t="s">
        <v>371</v>
      </c>
      <c r="B140" s="101" t="s">
        <v>185</v>
      </c>
      <c r="C140" s="54" t="s">
        <v>372</v>
      </c>
      <c r="D140" s="55">
        <v>64400</v>
      </c>
      <c r="E140" s="102">
        <v>64400</v>
      </c>
      <c r="F140" s="103">
        <v>0</v>
      </c>
    </row>
    <row r="141" spans="1:6" ht="33.75">
      <c r="A141" s="52" t="s">
        <v>373</v>
      </c>
      <c r="B141" s="101" t="s">
        <v>185</v>
      </c>
      <c r="C141" s="54" t="s">
        <v>374</v>
      </c>
      <c r="D141" s="55">
        <v>64400</v>
      </c>
      <c r="E141" s="102">
        <v>64400</v>
      </c>
      <c r="F141" s="103">
        <v>0</v>
      </c>
    </row>
    <row r="142" spans="1:6" ht="45">
      <c r="A142" s="104" t="s">
        <v>375</v>
      </c>
      <c r="B142" s="101" t="s">
        <v>185</v>
      </c>
      <c r="C142" s="54" t="s">
        <v>376</v>
      </c>
      <c r="D142" s="55">
        <v>64400</v>
      </c>
      <c r="E142" s="102">
        <v>64400</v>
      </c>
      <c r="F142" s="103">
        <v>0</v>
      </c>
    </row>
    <row r="143" spans="1:6" ht="11.25">
      <c r="A143" s="52" t="s">
        <v>206</v>
      </c>
      <c r="B143" s="101" t="s">
        <v>185</v>
      </c>
      <c r="C143" s="54" t="s">
        <v>377</v>
      </c>
      <c r="D143" s="55">
        <v>64400</v>
      </c>
      <c r="E143" s="102">
        <v>64400</v>
      </c>
      <c r="F143" s="103">
        <v>0</v>
      </c>
    </row>
    <row r="144" spans="1:6" ht="22.5">
      <c r="A144" s="52" t="s">
        <v>208</v>
      </c>
      <c r="B144" s="101" t="s">
        <v>185</v>
      </c>
      <c r="C144" s="54" t="s">
        <v>378</v>
      </c>
      <c r="D144" s="55">
        <v>64400</v>
      </c>
      <c r="E144" s="102">
        <v>64400</v>
      </c>
      <c r="F144" s="103">
        <v>0</v>
      </c>
    </row>
    <row r="145" spans="1:6" ht="12">
      <c r="A145" s="89" t="s">
        <v>474</v>
      </c>
      <c r="B145" s="90" t="s">
        <v>185</v>
      </c>
      <c r="C145" s="91" t="s">
        <v>379</v>
      </c>
      <c r="D145" s="92">
        <v>9000</v>
      </c>
      <c r="E145" s="93">
        <v>9000</v>
      </c>
      <c r="F145" s="94">
        <v>0</v>
      </c>
    </row>
    <row r="146" spans="1:6" ht="12">
      <c r="A146" s="89" t="s">
        <v>380</v>
      </c>
      <c r="B146" s="90" t="s">
        <v>185</v>
      </c>
      <c r="C146" s="91" t="s">
        <v>381</v>
      </c>
      <c r="D146" s="92">
        <v>9000</v>
      </c>
      <c r="E146" s="93">
        <v>9000</v>
      </c>
      <c r="F146" s="94">
        <v>0</v>
      </c>
    </row>
    <row r="147" spans="1:6" ht="11.25">
      <c r="A147" s="52" t="s">
        <v>190</v>
      </c>
      <c r="B147" s="101" t="s">
        <v>185</v>
      </c>
      <c r="C147" s="54" t="s">
        <v>382</v>
      </c>
      <c r="D147" s="55">
        <v>9000</v>
      </c>
      <c r="E147" s="102">
        <v>9000</v>
      </c>
      <c r="F147" s="103">
        <v>0</v>
      </c>
    </row>
    <row r="148" spans="1:6" ht="33.75">
      <c r="A148" s="52" t="s">
        <v>192</v>
      </c>
      <c r="B148" s="101" t="s">
        <v>185</v>
      </c>
      <c r="C148" s="54" t="s">
        <v>383</v>
      </c>
      <c r="D148" s="55">
        <v>9000</v>
      </c>
      <c r="E148" s="102">
        <v>9000</v>
      </c>
      <c r="F148" s="103">
        <v>0</v>
      </c>
    </row>
    <row r="149" spans="1:6" ht="45">
      <c r="A149" s="104" t="s">
        <v>204</v>
      </c>
      <c r="B149" s="101" t="s">
        <v>185</v>
      </c>
      <c r="C149" s="54" t="s">
        <v>384</v>
      </c>
      <c r="D149" s="55">
        <v>9000</v>
      </c>
      <c r="E149" s="102">
        <v>9000</v>
      </c>
      <c r="F149" s="103">
        <v>0</v>
      </c>
    </row>
    <row r="150" spans="1:6" ht="11.25">
      <c r="A150" s="52" t="s">
        <v>206</v>
      </c>
      <c r="B150" s="101" t="s">
        <v>185</v>
      </c>
      <c r="C150" s="54" t="s">
        <v>385</v>
      </c>
      <c r="D150" s="55">
        <v>9000</v>
      </c>
      <c r="E150" s="102">
        <v>9000</v>
      </c>
      <c r="F150" s="103">
        <v>0</v>
      </c>
    </row>
    <row r="151" spans="1:6" ht="22.5">
      <c r="A151" s="52" t="s">
        <v>208</v>
      </c>
      <c r="B151" s="101" t="s">
        <v>185</v>
      </c>
      <c r="C151" s="54" t="s">
        <v>386</v>
      </c>
      <c r="D151" s="55">
        <v>9000</v>
      </c>
      <c r="E151" s="102">
        <v>9000</v>
      </c>
      <c r="F151" s="103">
        <v>0</v>
      </c>
    </row>
    <row r="152" spans="1:6" ht="12">
      <c r="A152" s="89" t="s">
        <v>475</v>
      </c>
      <c r="B152" s="90" t="s">
        <v>185</v>
      </c>
      <c r="C152" s="91" t="s">
        <v>387</v>
      </c>
      <c r="D152" s="92">
        <v>4066200</v>
      </c>
      <c r="E152" s="93">
        <v>4065025.82</v>
      </c>
      <c r="F152" s="94">
        <f aca="true" t="shared" si="4" ref="F152:F174">IF(OR(D152="-",IF(E152="-",0,E152)&gt;=IF(D152="-",0,D152)),"-",IF(D152="-",0,D152)-IF(E152="-",0,E152))</f>
        <v>1174.1800000001676</v>
      </c>
    </row>
    <row r="153" spans="1:6" ht="12">
      <c r="A153" s="89" t="s">
        <v>388</v>
      </c>
      <c r="B153" s="90" t="s">
        <v>185</v>
      </c>
      <c r="C153" s="91" t="s">
        <v>389</v>
      </c>
      <c r="D153" s="92">
        <v>4066200</v>
      </c>
      <c r="E153" s="93">
        <v>4065025.82</v>
      </c>
      <c r="F153" s="94">
        <f t="shared" si="4"/>
        <v>1174.1800000001676</v>
      </c>
    </row>
    <row r="154" spans="1:6" ht="11.25">
      <c r="A154" s="52" t="s">
        <v>390</v>
      </c>
      <c r="B154" s="101" t="s">
        <v>185</v>
      </c>
      <c r="C154" s="54" t="s">
        <v>391</v>
      </c>
      <c r="D154" s="55">
        <v>4066200</v>
      </c>
      <c r="E154" s="102">
        <v>4065025.82</v>
      </c>
      <c r="F154" s="103">
        <f t="shared" si="4"/>
        <v>1174.1800000001676</v>
      </c>
    </row>
    <row r="155" spans="1:6" ht="20.25" customHeight="1">
      <c r="A155" s="52" t="s">
        <v>392</v>
      </c>
      <c r="B155" s="101" t="s">
        <v>185</v>
      </c>
      <c r="C155" s="54" t="s">
        <v>393</v>
      </c>
      <c r="D155" s="55">
        <v>4066200</v>
      </c>
      <c r="E155" s="102">
        <v>4065025.82</v>
      </c>
      <c r="F155" s="103">
        <f t="shared" si="4"/>
        <v>1174.1800000001676</v>
      </c>
    </row>
    <row r="156" spans="1:6" ht="33.75">
      <c r="A156" s="52" t="s">
        <v>394</v>
      </c>
      <c r="B156" s="101" t="s">
        <v>185</v>
      </c>
      <c r="C156" s="54" t="s">
        <v>395</v>
      </c>
      <c r="D156" s="55">
        <v>3104300</v>
      </c>
      <c r="E156" s="102">
        <v>3103179.82</v>
      </c>
      <c r="F156" s="103">
        <f t="shared" si="4"/>
        <v>1120.1800000001676</v>
      </c>
    </row>
    <row r="157" spans="1:6" ht="33.75">
      <c r="A157" s="52" t="s">
        <v>196</v>
      </c>
      <c r="B157" s="101" t="s">
        <v>185</v>
      </c>
      <c r="C157" s="54" t="s">
        <v>396</v>
      </c>
      <c r="D157" s="55">
        <v>2483000</v>
      </c>
      <c r="E157" s="102">
        <v>2482578.2</v>
      </c>
      <c r="F157" s="103">
        <f t="shared" si="4"/>
        <v>421.79999999981374</v>
      </c>
    </row>
    <row r="158" spans="1:6" ht="11.25">
      <c r="A158" s="52" t="s">
        <v>397</v>
      </c>
      <c r="B158" s="101" t="s">
        <v>185</v>
      </c>
      <c r="C158" s="54" t="s">
        <v>398</v>
      </c>
      <c r="D158" s="55">
        <v>1907100</v>
      </c>
      <c r="E158" s="102">
        <v>1906735</v>
      </c>
      <c r="F158" s="103">
        <f t="shared" si="4"/>
        <v>365</v>
      </c>
    </row>
    <row r="159" spans="1:6" ht="22.5">
      <c r="A159" s="52" t="s">
        <v>399</v>
      </c>
      <c r="B159" s="101" t="s">
        <v>185</v>
      </c>
      <c r="C159" s="54" t="s">
        <v>400</v>
      </c>
      <c r="D159" s="55">
        <v>575900</v>
      </c>
      <c r="E159" s="102">
        <v>575843.2</v>
      </c>
      <c r="F159" s="103">
        <f t="shared" si="4"/>
        <v>56.800000000046566</v>
      </c>
    </row>
    <row r="160" spans="1:6" ht="11.25">
      <c r="A160" s="52" t="s">
        <v>206</v>
      </c>
      <c r="B160" s="101" t="s">
        <v>185</v>
      </c>
      <c r="C160" s="54" t="s">
        <v>401</v>
      </c>
      <c r="D160" s="55">
        <v>619500</v>
      </c>
      <c r="E160" s="102">
        <v>618875.43</v>
      </c>
      <c r="F160" s="103">
        <f t="shared" si="4"/>
        <v>624.5699999999488</v>
      </c>
    </row>
    <row r="161" spans="1:6" ht="22.5">
      <c r="A161" s="52" t="s">
        <v>208</v>
      </c>
      <c r="B161" s="101" t="s">
        <v>185</v>
      </c>
      <c r="C161" s="54" t="s">
        <v>402</v>
      </c>
      <c r="D161" s="55">
        <v>619500</v>
      </c>
      <c r="E161" s="102">
        <v>618875.43</v>
      </c>
      <c r="F161" s="103">
        <f t="shared" si="4"/>
        <v>624.5699999999488</v>
      </c>
    </row>
    <row r="162" spans="1:6" ht="11.25">
      <c r="A162" s="52" t="s">
        <v>210</v>
      </c>
      <c r="B162" s="101" t="s">
        <v>185</v>
      </c>
      <c r="C162" s="54" t="s">
        <v>403</v>
      </c>
      <c r="D162" s="55">
        <v>1800</v>
      </c>
      <c r="E162" s="102">
        <v>1726.19</v>
      </c>
      <c r="F162" s="103">
        <f t="shared" si="4"/>
        <v>73.80999999999995</v>
      </c>
    </row>
    <row r="163" spans="1:6" ht="11.25">
      <c r="A163" s="52" t="s">
        <v>212</v>
      </c>
      <c r="B163" s="101" t="s">
        <v>185</v>
      </c>
      <c r="C163" s="54" t="s">
        <v>404</v>
      </c>
      <c r="D163" s="55">
        <v>800</v>
      </c>
      <c r="E163" s="102">
        <v>793.8</v>
      </c>
      <c r="F163" s="103">
        <f t="shared" si="4"/>
        <v>6.2000000000000455</v>
      </c>
    </row>
    <row r="164" spans="1:6" ht="11.25">
      <c r="A164" s="52" t="s">
        <v>214</v>
      </c>
      <c r="B164" s="101" t="s">
        <v>185</v>
      </c>
      <c r="C164" s="54" t="s">
        <v>405</v>
      </c>
      <c r="D164" s="55">
        <v>1000</v>
      </c>
      <c r="E164" s="102">
        <v>932.39</v>
      </c>
      <c r="F164" s="103">
        <f t="shared" si="4"/>
        <v>67.61000000000001</v>
      </c>
    </row>
    <row r="165" spans="1:6" ht="22.5">
      <c r="A165" s="52" t="s">
        <v>406</v>
      </c>
      <c r="B165" s="101" t="s">
        <v>185</v>
      </c>
      <c r="C165" s="54" t="s">
        <v>407</v>
      </c>
      <c r="D165" s="55">
        <v>18500</v>
      </c>
      <c r="E165" s="102">
        <v>18446</v>
      </c>
      <c r="F165" s="103">
        <f t="shared" si="4"/>
        <v>54</v>
      </c>
    </row>
    <row r="166" spans="1:6" ht="11.25">
      <c r="A166" s="52" t="s">
        <v>210</v>
      </c>
      <c r="B166" s="101" t="s">
        <v>185</v>
      </c>
      <c r="C166" s="54" t="s">
        <v>408</v>
      </c>
      <c r="D166" s="55">
        <v>18500</v>
      </c>
      <c r="E166" s="102">
        <v>18446</v>
      </c>
      <c r="F166" s="103">
        <f t="shared" si="4"/>
        <v>54</v>
      </c>
    </row>
    <row r="167" spans="1:6" ht="11.25">
      <c r="A167" s="52" t="s">
        <v>332</v>
      </c>
      <c r="B167" s="101" t="s">
        <v>185</v>
      </c>
      <c r="C167" s="54" t="s">
        <v>409</v>
      </c>
      <c r="D167" s="55">
        <v>18500</v>
      </c>
      <c r="E167" s="102">
        <v>18446</v>
      </c>
      <c r="F167" s="103">
        <f t="shared" si="4"/>
        <v>54</v>
      </c>
    </row>
    <row r="168" spans="1:6" ht="40.5" customHeight="1">
      <c r="A168" s="52" t="s">
        <v>410</v>
      </c>
      <c r="B168" s="101" t="s">
        <v>185</v>
      </c>
      <c r="C168" s="54" t="s">
        <v>411</v>
      </c>
      <c r="D168" s="55">
        <v>943400</v>
      </c>
      <c r="E168" s="102">
        <v>943400</v>
      </c>
      <c r="F168" s="103">
        <v>0</v>
      </c>
    </row>
    <row r="169" spans="1:6" ht="33.75">
      <c r="A169" s="52" t="s">
        <v>196</v>
      </c>
      <c r="B169" s="101" t="s">
        <v>185</v>
      </c>
      <c r="C169" s="54" t="s">
        <v>412</v>
      </c>
      <c r="D169" s="55">
        <v>943400</v>
      </c>
      <c r="E169" s="102">
        <v>943400</v>
      </c>
      <c r="F169" s="103">
        <v>0</v>
      </c>
    </row>
    <row r="170" spans="1:6" ht="11.25">
      <c r="A170" s="52" t="s">
        <v>397</v>
      </c>
      <c r="B170" s="101" t="s">
        <v>185</v>
      </c>
      <c r="C170" s="54" t="s">
        <v>413</v>
      </c>
      <c r="D170" s="55">
        <v>724500</v>
      </c>
      <c r="E170" s="102">
        <v>724500</v>
      </c>
      <c r="F170" s="103">
        <v>0</v>
      </c>
    </row>
    <row r="171" spans="1:6" ht="22.5">
      <c r="A171" s="52" t="s">
        <v>399</v>
      </c>
      <c r="B171" s="101" t="s">
        <v>185</v>
      </c>
      <c r="C171" s="54" t="s">
        <v>414</v>
      </c>
      <c r="D171" s="55">
        <v>218900</v>
      </c>
      <c r="E171" s="102">
        <v>218900</v>
      </c>
      <c r="F171" s="103">
        <v>0</v>
      </c>
    </row>
    <row r="172" spans="1:6" ht="12">
      <c r="A172" s="89" t="s">
        <v>476</v>
      </c>
      <c r="B172" s="90" t="s">
        <v>185</v>
      </c>
      <c r="C172" s="91" t="s">
        <v>415</v>
      </c>
      <c r="D172" s="92">
        <v>10000</v>
      </c>
      <c r="E172" s="93">
        <v>9994</v>
      </c>
      <c r="F172" s="94">
        <f t="shared" si="4"/>
        <v>6</v>
      </c>
    </row>
    <row r="173" spans="1:6" ht="12">
      <c r="A173" s="89" t="s">
        <v>416</v>
      </c>
      <c r="B173" s="90" t="s">
        <v>185</v>
      </c>
      <c r="C173" s="91" t="s">
        <v>417</v>
      </c>
      <c r="D173" s="92">
        <v>10000</v>
      </c>
      <c r="E173" s="93">
        <v>9994</v>
      </c>
      <c r="F173" s="94">
        <f t="shared" si="4"/>
        <v>6</v>
      </c>
    </row>
    <row r="174" spans="1:6" ht="11.25">
      <c r="A174" s="52" t="s">
        <v>418</v>
      </c>
      <c r="B174" s="101" t="s">
        <v>185</v>
      </c>
      <c r="C174" s="54" t="s">
        <v>419</v>
      </c>
      <c r="D174" s="55">
        <v>10000</v>
      </c>
      <c r="E174" s="102">
        <v>9994</v>
      </c>
      <c r="F174" s="103">
        <f t="shared" si="4"/>
        <v>6</v>
      </c>
    </row>
    <row r="175" spans="1:6" ht="28.5" customHeight="1">
      <c r="A175" s="52" t="s">
        <v>420</v>
      </c>
      <c r="B175" s="101" t="s">
        <v>185</v>
      </c>
      <c r="C175" s="54" t="s">
        <v>421</v>
      </c>
      <c r="D175" s="55">
        <v>10000</v>
      </c>
      <c r="E175" s="102">
        <v>9994</v>
      </c>
      <c r="F175" s="103">
        <f>IF(OR(D175="-",IF(E175="-",0,E175)&gt;=IF(D175="-",0,D175)),"-",IF(D175="-",0,D175)-IF(E175="-",0,E175))</f>
        <v>6</v>
      </c>
    </row>
    <row r="176" spans="1:6" ht="33.75">
      <c r="A176" s="52" t="s">
        <v>422</v>
      </c>
      <c r="B176" s="101" t="s">
        <v>185</v>
      </c>
      <c r="C176" s="54" t="s">
        <v>423</v>
      </c>
      <c r="D176" s="55">
        <v>10000</v>
      </c>
      <c r="E176" s="102">
        <v>9994</v>
      </c>
      <c r="F176" s="103">
        <f>IF(OR(D176="-",IF(E176="-",0,E176)&gt;=IF(D176="-",0,D176)),"-",IF(D176="-",0,D176)-IF(E176="-",0,E176))</f>
        <v>6</v>
      </c>
    </row>
    <row r="177" spans="1:6" ht="11.25">
      <c r="A177" s="52" t="s">
        <v>206</v>
      </c>
      <c r="B177" s="101" t="s">
        <v>185</v>
      </c>
      <c r="C177" s="54" t="s">
        <v>424</v>
      </c>
      <c r="D177" s="55">
        <v>10000</v>
      </c>
      <c r="E177" s="102">
        <v>9994</v>
      </c>
      <c r="F177" s="103">
        <f>IF(OR(D177="-",IF(E177="-",0,E177)&gt;=IF(D177="-",0,D177)),"-",IF(D177="-",0,D177)-IF(E177="-",0,E177))</f>
        <v>6</v>
      </c>
    </row>
    <row r="178" spans="1:6" ht="22.5">
      <c r="A178" s="52" t="s">
        <v>208</v>
      </c>
      <c r="B178" s="101" t="s">
        <v>185</v>
      </c>
      <c r="C178" s="54" t="s">
        <v>425</v>
      </c>
      <c r="D178" s="55">
        <v>10000</v>
      </c>
      <c r="E178" s="102">
        <v>9994</v>
      </c>
      <c r="F178" s="103">
        <f>IF(OR(D178="-",IF(E178="-",0,E178)&gt;=IF(D178="-",0,D178)),"-",IF(D178="-",0,D178)-IF(E178="-",0,E178))</f>
        <v>6</v>
      </c>
    </row>
    <row r="179" spans="1:6" ht="9" customHeight="1">
      <c r="A179" s="105"/>
      <c r="B179" s="106"/>
      <c r="C179" s="107"/>
      <c r="D179" s="108"/>
      <c r="E179" s="106"/>
      <c r="F179" s="106"/>
    </row>
    <row r="180" spans="1:6" ht="13.5" customHeight="1">
      <c r="A180" s="109" t="s">
        <v>426</v>
      </c>
      <c r="B180" s="110" t="s">
        <v>427</v>
      </c>
      <c r="C180" s="111" t="s">
        <v>186</v>
      </c>
      <c r="D180" s="112">
        <v>-91000</v>
      </c>
      <c r="E180" s="112">
        <v>50346.68</v>
      </c>
      <c r="F180" s="113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7" right="0.17" top="0.31" bottom="0.18" header="0.24" footer="0.3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53" t="s">
        <v>429</v>
      </c>
      <c r="B1" s="153"/>
      <c r="C1" s="153"/>
      <c r="D1" s="153"/>
      <c r="E1" s="153"/>
      <c r="F1" s="153"/>
    </row>
    <row r="2" spans="1:6" ht="12.75" customHeight="1">
      <c r="A2" s="120" t="s">
        <v>430</v>
      </c>
      <c r="B2" s="120"/>
      <c r="C2" s="120"/>
      <c r="D2" s="120"/>
      <c r="E2" s="120"/>
      <c r="F2" s="120"/>
    </row>
    <row r="3" spans="1:6" ht="9" customHeight="1">
      <c r="A3" s="5"/>
      <c r="B3" s="33"/>
      <c r="C3" s="27"/>
      <c r="D3" s="9"/>
      <c r="E3" s="9"/>
      <c r="F3" s="27"/>
    </row>
    <row r="4" spans="1:6" ht="13.5" customHeight="1">
      <c r="A4" s="131" t="s">
        <v>22</v>
      </c>
      <c r="B4" s="125" t="s">
        <v>23</v>
      </c>
      <c r="C4" s="154" t="s">
        <v>431</v>
      </c>
      <c r="D4" s="128" t="s">
        <v>25</v>
      </c>
      <c r="E4" s="128" t="s">
        <v>26</v>
      </c>
      <c r="F4" s="134" t="s">
        <v>27</v>
      </c>
    </row>
    <row r="5" spans="1:6" ht="4.5" customHeight="1">
      <c r="A5" s="132"/>
      <c r="B5" s="126"/>
      <c r="C5" s="155"/>
      <c r="D5" s="129"/>
      <c r="E5" s="129"/>
      <c r="F5" s="135"/>
    </row>
    <row r="6" spans="1:6" ht="6" customHeight="1">
      <c r="A6" s="132"/>
      <c r="B6" s="126"/>
      <c r="C6" s="155"/>
      <c r="D6" s="129"/>
      <c r="E6" s="129"/>
      <c r="F6" s="135"/>
    </row>
    <row r="7" spans="1:6" ht="4.5" customHeight="1">
      <c r="A7" s="132"/>
      <c r="B7" s="126"/>
      <c r="C7" s="155"/>
      <c r="D7" s="129"/>
      <c r="E7" s="129"/>
      <c r="F7" s="135"/>
    </row>
    <row r="8" spans="1:6" ht="6" customHeight="1">
      <c r="A8" s="132"/>
      <c r="B8" s="126"/>
      <c r="C8" s="155"/>
      <c r="D8" s="129"/>
      <c r="E8" s="129"/>
      <c r="F8" s="135"/>
    </row>
    <row r="9" spans="1:6" ht="6" customHeight="1">
      <c r="A9" s="132"/>
      <c r="B9" s="126"/>
      <c r="C9" s="155"/>
      <c r="D9" s="129"/>
      <c r="E9" s="129"/>
      <c r="F9" s="135"/>
    </row>
    <row r="10" spans="1:6" ht="18" customHeight="1">
      <c r="A10" s="133"/>
      <c r="B10" s="127"/>
      <c r="C10" s="156"/>
      <c r="D10" s="130"/>
      <c r="E10" s="130"/>
      <c r="F10" s="13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28" t="s">
        <v>29</v>
      </c>
      <c r="F11" s="23" t="s">
        <v>30</v>
      </c>
    </row>
    <row r="12" spans="1:6" ht="21">
      <c r="A12" s="34" t="s">
        <v>432</v>
      </c>
      <c r="B12" s="35" t="s">
        <v>433</v>
      </c>
      <c r="C12" s="36" t="s">
        <v>186</v>
      </c>
      <c r="D12" s="37">
        <v>91000</v>
      </c>
      <c r="E12" s="37">
        <v>-50346.68</v>
      </c>
      <c r="F12" s="38" t="s">
        <v>186</v>
      </c>
    </row>
    <row r="13" spans="1:6" ht="12.75">
      <c r="A13" s="39" t="s">
        <v>34</v>
      </c>
      <c r="B13" s="40"/>
      <c r="C13" s="41"/>
      <c r="D13" s="42"/>
      <c r="E13" s="42"/>
      <c r="F13" s="43"/>
    </row>
    <row r="14" spans="1:6" ht="12.75">
      <c r="A14" s="29" t="s">
        <v>434</v>
      </c>
      <c r="B14" s="44" t="s">
        <v>435</v>
      </c>
      <c r="C14" s="45" t="s">
        <v>186</v>
      </c>
      <c r="D14" s="30" t="s">
        <v>47</v>
      </c>
      <c r="E14" s="30" t="s">
        <v>47</v>
      </c>
      <c r="F14" s="31" t="s">
        <v>47</v>
      </c>
    </row>
    <row r="15" spans="1:6" ht="12.75">
      <c r="A15" s="39" t="s">
        <v>436</v>
      </c>
      <c r="B15" s="40"/>
      <c r="C15" s="41"/>
      <c r="D15" s="42"/>
      <c r="E15" s="42"/>
      <c r="F15" s="43"/>
    </row>
    <row r="16" spans="1:6" ht="12.75">
      <c r="A16" s="29" t="s">
        <v>437</v>
      </c>
      <c r="B16" s="44" t="s">
        <v>438</v>
      </c>
      <c r="C16" s="45" t="s">
        <v>186</v>
      </c>
      <c r="D16" s="30" t="s">
        <v>47</v>
      </c>
      <c r="E16" s="30" t="s">
        <v>47</v>
      </c>
      <c r="F16" s="31" t="s">
        <v>47</v>
      </c>
    </row>
    <row r="17" spans="1:6" ht="12.75">
      <c r="A17" s="39" t="s">
        <v>436</v>
      </c>
      <c r="B17" s="40"/>
      <c r="C17" s="41"/>
      <c r="D17" s="42"/>
      <c r="E17" s="42"/>
      <c r="F17" s="43"/>
    </row>
    <row r="18" spans="1:6" ht="12.75">
      <c r="A18" s="34" t="s">
        <v>439</v>
      </c>
      <c r="B18" s="35" t="s">
        <v>440</v>
      </c>
      <c r="C18" s="36" t="s">
        <v>488</v>
      </c>
      <c r="D18" s="37">
        <v>91000</v>
      </c>
      <c r="E18" s="37">
        <v>-50346.68</v>
      </c>
      <c r="F18" s="38">
        <v>141346.68</v>
      </c>
    </row>
    <row r="19" spans="1:6" ht="21">
      <c r="A19" s="34" t="s">
        <v>441</v>
      </c>
      <c r="B19" s="35" t="s">
        <v>440</v>
      </c>
      <c r="C19" s="36" t="s">
        <v>487</v>
      </c>
      <c r="D19" s="37">
        <v>91000</v>
      </c>
      <c r="E19" s="37">
        <v>-50346.68</v>
      </c>
      <c r="F19" s="38">
        <v>141346.68</v>
      </c>
    </row>
    <row r="20" spans="1:6" ht="12.75">
      <c r="A20" s="34" t="s">
        <v>442</v>
      </c>
      <c r="B20" s="35" t="s">
        <v>443</v>
      </c>
      <c r="C20" s="36" t="s">
        <v>444</v>
      </c>
      <c r="D20" s="37">
        <v>-10789500</v>
      </c>
      <c r="E20" s="37">
        <v>-10944675.57</v>
      </c>
      <c r="F20" s="38" t="s">
        <v>428</v>
      </c>
    </row>
    <row r="21" spans="1:6" ht="21">
      <c r="A21" s="24" t="s">
        <v>445</v>
      </c>
      <c r="B21" s="25" t="s">
        <v>443</v>
      </c>
      <c r="C21" s="46" t="s">
        <v>446</v>
      </c>
      <c r="D21" s="26">
        <v>-10789500</v>
      </c>
      <c r="E21" s="26">
        <v>-10944675.57</v>
      </c>
      <c r="F21" s="32" t="s">
        <v>428</v>
      </c>
    </row>
    <row r="22" spans="1:6" ht="12.75">
      <c r="A22" s="34" t="s">
        <v>447</v>
      </c>
      <c r="B22" s="35" t="s">
        <v>448</v>
      </c>
      <c r="C22" s="36" t="s">
        <v>449</v>
      </c>
      <c r="D22" s="37">
        <v>10880500</v>
      </c>
      <c r="E22" s="37">
        <v>10894328.89</v>
      </c>
      <c r="F22" s="38" t="s">
        <v>428</v>
      </c>
    </row>
    <row r="23" spans="1:6" ht="21">
      <c r="A23" s="24" t="s">
        <v>450</v>
      </c>
      <c r="B23" s="25" t="s">
        <v>448</v>
      </c>
      <c r="C23" s="46" t="s">
        <v>451</v>
      </c>
      <c r="D23" s="26">
        <v>10880500</v>
      </c>
      <c r="E23" s="26">
        <v>10894328.89</v>
      </c>
      <c r="F23" s="32" t="s">
        <v>428</v>
      </c>
    </row>
    <row r="24" spans="1:6" ht="12.75" customHeight="1">
      <c r="A24" s="47"/>
      <c r="B24" s="48"/>
      <c r="C24" s="49"/>
      <c r="D24" s="50"/>
      <c r="E24" s="50"/>
      <c r="F24" s="51"/>
    </row>
    <row r="26" spans="1:4" s="116" customFormat="1" ht="12.75" customHeight="1">
      <c r="A26" s="115" t="s">
        <v>477</v>
      </c>
      <c r="C26" s="116" t="s">
        <v>478</v>
      </c>
      <c r="D26" s="117" t="s">
        <v>479</v>
      </c>
    </row>
    <row r="27" spans="1:4" s="116" customFormat="1" ht="12.75" customHeight="1">
      <c r="A27" s="115"/>
      <c r="C27" s="118" t="s">
        <v>480</v>
      </c>
      <c r="D27" s="116" t="s">
        <v>481</v>
      </c>
    </row>
    <row r="28" spans="1:4" s="116" customFormat="1" ht="12.75" customHeight="1">
      <c r="A28" s="115" t="s">
        <v>482</v>
      </c>
      <c r="C28" s="116" t="s">
        <v>478</v>
      </c>
      <c r="D28" s="117" t="s">
        <v>483</v>
      </c>
    </row>
    <row r="29" spans="1:4" s="116" customFormat="1" ht="12.75" customHeight="1">
      <c r="A29" s="115"/>
      <c r="C29" s="118" t="s">
        <v>480</v>
      </c>
      <c r="D29" s="116" t="s">
        <v>481</v>
      </c>
    </row>
    <row r="30" spans="1:4" s="116" customFormat="1" ht="12.75" customHeight="1">
      <c r="A30" s="115" t="s">
        <v>484</v>
      </c>
      <c r="C30" s="116" t="s">
        <v>478</v>
      </c>
      <c r="D30" s="117" t="s">
        <v>485</v>
      </c>
    </row>
    <row r="31" spans="1:4" s="116" customFormat="1" ht="12.75" customHeight="1">
      <c r="A31" s="115"/>
      <c r="C31" s="118" t="s">
        <v>480</v>
      </c>
      <c r="D31" s="116" t="s">
        <v>481</v>
      </c>
    </row>
    <row r="32" s="116" customFormat="1" ht="12.75" customHeight="1">
      <c r="A32" s="119" t="s">
        <v>486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452</v>
      </c>
      <c r="B1" t="s">
        <v>29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13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</row>
    <row r="7" spans="1:2" ht="12.75">
      <c r="A7" t="s">
        <v>462</v>
      </c>
    </row>
    <row r="8" spans="1:2" ht="12.75">
      <c r="A8" t="s">
        <v>463</v>
      </c>
      <c r="B8" t="s">
        <v>464</v>
      </c>
    </row>
    <row r="9" spans="1:2" ht="12.75">
      <c r="A9" t="s">
        <v>465</v>
      </c>
      <c r="B9" t="s">
        <v>466</v>
      </c>
    </row>
    <row r="10" spans="1:2" ht="12.75">
      <c r="A10" t="s">
        <v>467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Certified Windows</cp:lastModifiedBy>
  <cp:lastPrinted>2018-02-18T14:06:33Z</cp:lastPrinted>
  <dcterms:created xsi:type="dcterms:W3CDTF">2018-01-03T11:59:50Z</dcterms:created>
  <dcterms:modified xsi:type="dcterms:W3CDTF">2018-02-21T05:12:47Z</dcterms:modified>
  <cp:category/>
  <cp:version/>
  <cp:contentType/>
  <cp:contentStatus/>
</cp:coreProperties>
</file>