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'доходы'!$A$1:$DA$113</definedName>
    <definedName name="_xlnm.Print_Area" localSheetId="2">'источники'!$A$1:$DE$31</definedName>
    <definedName name="_xlnm.Print_Area" localSheetId="1">'расходы'!$A$1:$CT$299</definedName>
  </definedNames>
  <calcPr fullCalcOnLoad="1"/>
</workbook>
</file>

<file path=xl/sharedStrings.xml><?xml version="1.0" encoding="utf-8"?>
<sst xmlns="http://schemas.openxmlformats.org/spreadsheetml/2006/main" count="1328" uniqueCount="641">
  <si>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</si>
  <si>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</si>
  <si>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</si>
  <si>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</si>
  <si>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</si>
  <si>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</si>
  <si>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</si>
  <si>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</si>
  <si>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</si>
  <si>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</si>
  <si>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</si>
  <si>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</si>
  <si>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</si>
  <si>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</si>
  <si>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</si>
  <si>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</si>
  <si>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</si>
  <si>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</si>
  <si>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</si>
  <si>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</si>
  <si>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</si>
  <si>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</si>
  <si>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</si>
  <si>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</si>
  <si>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</si>
  <si>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</si>
  <si>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</si>
  <si>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</si>
  <si>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</si>
  <si>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</si>
  <si>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</si>
  <si>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</si>
  <si>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</si>
  <si>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</si>
  <si>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</si>
  <si>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</si>
  <si>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</si>
  <si>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</si>
  <si>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</si>
  <si>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</si>
  <si>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</si>
  <si>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</si>
  <si>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</si>
  <si>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</si>
  <si>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</si>
  <si>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</si>
  <si>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</si>
  <si>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</si>
  <si>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</si>
  <si>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</si>
  <si>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</si>
  <si>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</si>
  <si>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</si>
  <si>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</si>
  <si>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</si>
  <si>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</si>
  <si>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</si>
  <si>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</si>
  <si>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</si>
  <si>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</si>
  <si>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</si>
  <si>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</si>
  <si>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</si>
  <si>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</si>
  <si>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</si>
  <si>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</si>
  <si>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</si>
  <si>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</si>
  <si>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</si>
  <si>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</si>
  <si>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</si>
  <si>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</si>
  <si>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</si>
  <si>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</si>
  <si>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</si>
  <si>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</si>
  <si>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</si>
  <si>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</si>
  <si>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</si>
  <si>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</si>
  <si>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</si>
  <si>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</si>
  <si>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</si>
  <si>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</si>
  <si>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</si>
  <si>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</si>
  <si>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</si>
  <si>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 xml:space="preserve">Услуги связи 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</si>
  <si>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</si>
  <si>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</si>
  <si>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</si>
  <si>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</si>
  <si>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</si>
  <si>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</si>
  <si>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</si>
  <si>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</si>
  <si>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</si>
  <si>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</si>
  <si>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</si>
  <si>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951 0500 0000000 000 000</t>
  </si>
  <si>
    <t>Коммунальное хозяйство</t>
  </si>
  <si>
    <t>951 0502 0000000 000 000</t>
  </si>
  <si>
    <t>951 0503 0000000 000 000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</si>
  <si>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</si>
  <si>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</si>
  <si>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</si>
  <si>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</si>
  <si>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</si>
  <si>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</si>
  <si>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</si>
  <si>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</si>
  <si>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</si>
  <si>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</si>
  <si>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</si>
  <si>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</si>
  <si>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</si>
  <si>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</si>
  <si>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</si>
  <si>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</si>
  <si>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</si>
  <si>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</si>
  <si>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</si>
  <si>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</si>
  <si>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</si>
  <si>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</si>
  <si>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</si>
  <si>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</si>
  <si>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</si>
  <si>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</si>
  <si>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</si>
  <si>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</si>
  <si>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</si>
  <si>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</si>
  <si>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</si>
  <si>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</si>
  <si>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</si>
  <si>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</si>
  <si>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</si>
  <si>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</si>
  <si>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</si>
  <si>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</si>
  <si>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</si>
  <si>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</si>
  <si>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</si>
  <si>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</si>
  <si>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</si>
  <si>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</si>
  <si>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</si>
  <si>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</si>
  <si>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</si>
  <si>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</si>
  <si>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Работы, услуги по содержанию имущества</t>
  </si>
  <si>
    <t>951 1100 0000000 000 000</t>
  </si>
  <si>
    <t>Другие вопросы в области физической культуры и спорта</t>
  </si>
  <si>
    <t>951 1105 0000000 000 000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</si>
  <si>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</si>
  <si>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</si>
  <si>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</si>
  <si>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</si>
  <si>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</si>
  <si>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</si>
  <si>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</si>
  <si>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</si>
  <si>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</si>
  <si>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НАЛОГОВЫЕ И НЕНАЛОГОВЫЕ ДОХОДЫ</t>
  </si>
  <si>
    <t>Поступление нефинансовых активов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</si>
  <si>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</si>
  <si>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</si>
  <si>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</si>
  <si>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</si>
  <si>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</si>
  <si>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</si>
  <si>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</si>
  <si>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</si>
  <si>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Коммунальные расходы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</si>
  <si>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</si>
  <si>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</si>
  <si>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</si>
  <si>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000 1 01 02030 01 0000 110</t>
  </si>
  <si>
    <t>000 1 01 02030 01 1000 110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</si>
  <si>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</si>
  <si>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</si>
  <si>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</si>
  <si>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</si>
  <si>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</si>
  <si>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</si>
  <si>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</si>
  <si>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</si>
  <si>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951 0605 0000000 000 000</t>
  </si>
  <si>
    <t>951 0600 0000000 000 000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</si>
  <si>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</si>
  <si>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</si>
  <si>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</si>
  <si>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</si>
  <si>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</si>
  <si>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</si>
  <si>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</si>
  <si>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</si>
  <si>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</si>
  <si>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</si>
  <si>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</si>
  <si>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</si>
  <si>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</si>
  <si>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</si>
  <si>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</si>
  <si>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</si>
  <si>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</si>
  <si>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951 0102 2210000 000 000</t>
  </si>
  <si>
    <t>Фонд оплаты труда государственных (муниципальных) органов и  взносы по обязательному социальному страхованию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</si>
  <si>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</si>
  <si>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</si>
  <si>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</si>
  <si>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</si>
  <si>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</si>
  <si>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</si>
  <si>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</si>
  <si>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</si>
  <si>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</si>
  <si>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</si>
  <si>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</si>
  <si>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</si>
  <si>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</si>
  <si>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Оплата труда  и начисления на выплаты по оплате труда</t>
  </si>
  <si>
    <t>951 0104 2210019 244 000</t>
  </si>
  <si>
    <t>951 0104 2210019 244  200</t>
  </si>
  <si>
    <t>951 0104 2210019 244 220</t>
  </si>
  <si>
    <t>951 0104 2210019 244 221</t>
  </si>
  <si>
    <t>951 0104 2210019 244 226</t>
  </si>
  <si>
    <t>951 0104 2210019 244 223</t>
  </si>
  <si>
    <t>951 0104 2210019 244 225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</si>
  <si>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</si>
  <si>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</si>
  <si>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</si>
  <si>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</si>
  <si>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</si>
  <si>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</si>
  <si>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951 0104 2212101 000 000</t>
  </si>
  <si>
    <t>951 0104 2212101 244 000</t>
  </si>
  <si>
    <t>951 0104 2212101 244 226</t>
  </si>
  <si>
    <t>951 0104 2212101 244 200</t>
  </si>
  <si>
    <t>951 0104 2212101 244 220</t>
  </si>
  <si>
    <t>951 0113 2220000 000 000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</si>
  <si>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</si>
  <si>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</si>
  <si>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</si>
  <si>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</si>
  <si>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</si>
  <si>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951 0113 2220019 244 310</t>
  </si>
  <si>
    <t>Поступление  нефинансовых активов</t>
  </si>
  <si>
    <t>951 0113 2220019 852 000</t>
  </si>
  <si>
    <t>951 0113 2220019  852 200</t>
  </si>
  <si>
    <t>951 0113 2220019 852 290</t>
  </si>
  <si>
    <t>Иные непрограммные мероприятия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</si>
  <si>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</si>
  <si>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</si>
  <si>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</si>
  <si>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</si>
  <si>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</si>
  <si>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</si>
  <si>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951 0309 1020000 000 000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</si>
  <si>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</si>
  <si>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</si>
  <si>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</si>
  <si>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</si>
  <si>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</si>
  <si>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</si>
  <si>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</si>
  <si>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</si>
  <si>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</si>
  <si>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</si>
  <si>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</si>
  <si>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</si>
  <si>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</si>
  <si>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951 0309 1022163 000 000</t>
  </si>
  <si>
    <t>951 0309 1022163 244 000</t>
  </si>
  <si>
    <t>951 0309 1022163 244 300</t>
  </si>
  <si>
    <t>951 0309 1022163 244 310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</si>
  <si>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</si>
  <si>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951 0309 1028502 000 000</t>
  </si>
  <si>
    <t>951 0309 1028502 540 000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</si>
  <si>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</si>
  <si>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951 0309 1028502 540 200</t>
  </si>
  <si>
    <t>951 0309 1028502 540 250</t>
  </si>
  <si>
    <t>951 0309 1028502 540 251</t>
  </si>
  <si>
    <t>951 0400 0000000 000 000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</si>
  <si>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</si>
  <si>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</si>
  <si>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</si>
  <si>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</si>
  <si>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</si>
  <si>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</si>
  <si>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</si>
  <si>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</si>
  <si>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</si>
  <si>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</si>
  <si>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</si>
  <si>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</si>
  <si>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</si>
  <si>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</si>
  <si>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951 0409 1622246 244 310</t>
  </si>
  <si>
    <t>951 0409 1622246 244 300</t>
  </si>
  <si>
    <t>951 0409 1622246 244 000</t>
  </si>
  <si>
    <t>951 0409 1622246 000 000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</si>
  <si>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</si>
  <si>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</si>
  <si>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>951 0409 1620000 000 000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</si>
  <si>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</si>
  <si>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</si>
  <si>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951 0502 0710000 000 000</t>
  </si>
  <si>
    <t>951 0502 0712141 000 000</t>
  </si>
  <si>
    <t>951 0502 0712141 244 000</t>
  </si>
  <si>
    <t>951 0502 0712141 244 200</t>
  </si>
  <si>
    <t>951 0502 0712141 244 220</t>
  </si>
  <si>
    <t>951 0502 0712141 852 000</t>
  </si>
  <si>
    <t>951 0502 0712141 852 200</t>
  </si>
  <si>
    <t>951 0502 0712141 852 290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</si>
  <si>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</si>
  <si>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</si>
  <si>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</si>
  <si>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951 0503 0722142 244 200</t>
  </si>
  <si>
    <t>951 0503 0722142 244 000</t>
  </si>
  <si>
    <t>951 0503 0722142 000 000</t>
  </si>
  <si>
    <t>951 0503 0720000 000 000</t>
  </si>
  <si>
    <t>951 0503 0722142 244 220</t>
  </si>
  <si>
    <t>9510503 0722142 244 225</t>
  </si>
  <si>
    <t>951 0503 0722143 000 000</t>
  </si>
  <si>
    <t>951 0503 0722143 244 000</t>
  </si>
  <si>
    <t>951 0503 0722143 244 200</t>
  </si>
  <si>
    <t>951 0503 0722143 244 220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</si>
  <si>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</si>
  <si>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951 0503 0722144 000 000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</si>
  <si>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</si>
  <si>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951 0503 0722144 244 000</t>
  </si>
  <si>
    <t>951 0503 0722144 244 200</t>
  </si>
  <si>
    <t>951 0503 0722144 244 220</t>
  </si>
  <si>
    <t>951 0503 0722144 244 300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</si>
  <si>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</si>
  <si>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</si>
  <si>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951 0503 0930000 000 000</t>
  </si>
  <si>
    <t>951 0503 0932157 000 000</t>
  </si>
  <si>
    <t>951 0503 0932157 244 000</t>
  </si>
  <si>
    <t>951 0503 0932157 244 200</t>
  </si>
  <si>
    <t>951 0503 0932157 244 220</t>
  </si>
  <si>
    <t>951 0503 0932157 244 226</t>
  </si>
  <si>
    <t>951 0503 0722144 244 340</t>
  </si>
  <si>
    <t>951 0503 1810000 000 000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</si>
  <si>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</si>
  <si>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</si>
  <si>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>951 0503 1812261 000 000</t>
  </si>
  <si>
    <t>951 0503 1812261 244 000</t>
  </si>
  <si>
    <t>951 0503 1812261 244 200</t>
  </si>
  <si>
    <t>951 0503 1812261 244 220</t>
  </si>
  <si>
    <t>951 0503 1812261 244 225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</si>
  <si>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</si>
  <si>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</si>
  <si>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951 0605 1210000 000 000</t>
  </si>
  <si>
    <t>951 0605 1212170 000 000</t>
  </si>
  <si>
    <t>951 0605 1212170 244 000</t>
  </si>
  <si>
    <t>951 0605 1212170  244 200</t>
  </si>
  <si>
    <t>951 0605 1212170  244 220</t>
  </si>
  <si>
    <t>951 0605 1212170  244 226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</si>
  <si>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</si>
  <si>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</si>
  <si>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</si>
  <si>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</si>
  <si>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</si>
  <si>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</si>
  <si>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951 0800 0000000 000 000</t>
  </si>
  <si>
    <t>Культура</t>
  </si>
  <si>
    <t>951 0801 0000000 000 000</t>
  </si>
  <si>
    <t xml:space="preserve">Подпрограмма «Библиотечное обслуживание» муниципальной программы « Развитие культуры» </t>
  </si>
  <si>
    <t>951 0801 1110000 000 000</t>
  </si>
  <si>
    <t>951 0801 1110059 111 000</t>
  </si>
  <si>
    <t>Фонд оплаты труда казенных учреждений и взносы по обязательному социальному страхованию</t>
  </si>
  <si>
    <t>Оплата труда и начисления на выплаты по оплате труда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</si>
  <si>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</si>
  <si>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</si>
  <si>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951 0801 1110059 111 200 </t>
  </si>
  <si>
    <t xml:space="preserve">951 0801 1110059 111 210 </t>
  </si>
  <si>
    <t xml:space="preserve">951 0801 1110059 111 213 </t>
  </si>
  <si>
    <t xml:space="preserve">951 0801 1110059 111 211 </t>
  </si>
  <si>
    <t>951 0801 1110059 244 000</t>
  </si>
  <si>
    <t>951 0801 1110059 244  200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</si>
  <si>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</si>
  <si>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</si>
  <si>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</si>
  <si>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</si>
  <si>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</si>
  <si>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9510801 1110059 244 300</t>
  </si>
  <si>
    <t>951 0801 1110059 244 340</t>
  </si>
  <si>
    <t>951 0801 1110059 852 000</t>
  </si>
  <si>
    <t>951 0801 1110059 852 290</t>
  </si>
  <si>
    <t>951 0801 1110059 852 200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</si>
  <si>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</si>
  <si>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951 0801 1119021 851 000</t>
  </si>
  <si>
    <t>Уплата налога на имущество и земельного налога</t>
  </si>
  <si>
    <t>951 0801 1119021 851200</t>
  </si>
  <si>
    <t>951 0801 1119021 851 290</t>
  </si>
  <si>
    <t xml:space="preserve">Подпрограмма «Организация досуга» муниципальной программы « Развитие культуры» </t>
  </si>
  <si>
    <t>951 0801 1120000 000 000</t>
  </si>
  <si>
    <t>951 0801 1120059 111 000</t>
  </si>
  <si>
    <t xml:space="preserve">951 0801 1120059 111 200 </t>
  </si>
  <si>
    <t xml:space="preserve">951 0801 1120059 111 210 </t>
  </si>
  <si>
    <t xml:space="preserve">951 0801 1120059 111 211 </t>
  </si>
  <si>
    <t xml:space="preserve">951 0801 1120059 111 213 </t>
  </si>
  <si>
    <t>951 0801 1120059 244 000</t>
  </si>
  <si>
    <t>951 0801 1120059 244  200</t>
  </si>
  <si>
    <t>951 0801 1112059 244 220</t>
  </si>
  <si>
    <t>951 0801 1120059 244 221</t>
  </si>
  <si>
    <t>951 0801 1120059 244 223</t>
  </si>
  <si>
    <t>951 0801 1120059 244 225</t>
  </si>
  <si>
    <t>951 0801 1120059 244 226</t>
  </si>
  <si>
    <t>9510801 1120059 244 300</t>
  </si>
  <si>
    <t>951 0801 1120059 244 340</t>
  </si>
  <si>
    <t>951 0801 1120059 852 000</t>
  </si>
  <si>
    <t>951 0801 1120059 852 200</t>
  </si>
  <si>
    <t>951 0801 1120059 852 290</t>
  </si>
  <si>
    <t>951 0801 1129021 851 000</t>
  </si>
  <si>
    <t>951 0801 1129021 851200</t>
  </si>
  <si>
    <t>951 0801 1129021 851 290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</si>
  <si>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</si>
  <si>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</si>
  <si>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</si>
  <si>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</si>
  <si>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>951 1105 1312195 244 290</t>
  </si>
  <si>
    <t>951 1105 1312195 244 200</t>
  </si>
  <si>
    <t>951 1105 1312195 244 000</t>
  </si>
  <si>
    <t>951 1105 1312195 000 000</t>
  </si>
  <si>
    <t>951 1105 1310000 000 000</t>
  </si>
  <si>
    <t>951 0503 0722142 244 223</t>
  </si>
  <si>
    <t>000 1 01 02030 01 3000 110</t>
  </si>
  <si>
    <t>951 0503 0722144 244 226</t>
  </si>
  <si>
    <t>951 0503 0722144 244 310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</si>
  <si>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</si>
  <si>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</si>
  <si>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</si>
  <si>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</si>
  <si>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</si>
  <si>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</si>
  <si>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</si>
  <si>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</si>
  <si>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</si>
  <si>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</si>
  <si>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</si>
  <si>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</si>
  <si>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951 0104 2218506 540 251</t>
  </si>
  <si>
    <t>951 0104 2218506 540 250</t>
  </si>
  <si>
    <t>951 0104 2218506 540 200</t>
  </si>
  <si>
    <t>951 0104 2218506 540 000</t>
  </si>
  <si>
    <t>951 0104 2218506 000 000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</si>
  <si>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</si>
  <si>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951 0502 0712141 244 225</t>
  </si>
  <si>
    <t>951 0502 0712141 244 226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</si>
  <si>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</si>
  <si>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000 1 05 01011 01 3000 110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</si>
  <si>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</si>
  <si>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</si>
  <si>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</si>
  <si>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</si>
  <si>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</si>
  <si>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</si>
  <si>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</si>
  <si>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</si>
  <si>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</si>
  <si>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</si>
  <si>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</si>
  <si>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</si>
  <si>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951 0102 2210011 122 200</t>
  </si>
  <si>
    <t>951 0102 2210011 122 000</t>
  </si>
  <si>
    <t>951 0104 2210011 122 000</t>
  </si>
  <si>
    <t>951 0104 2210011 122 200</t>
  </si>
  <si>
    <t>951 0104 2210011 122 210</t>
  </si>
  <si>
    <t>951 0104 2210011 122 212</t>
  </si>
  <si>
    <t>951 0801 1110059 244 310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</si>
  <si>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</si>
  <si>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</si>
  <si>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</si>
  <si>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</si>
  <si>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</si>
  <si>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</si>
  <si>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</si>
  <si>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</si>
  <si>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</si>
  <si>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</si>
  <si>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000 1 06 06033 10 2100 110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</si>
  <si>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</si>
  <si>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</si>
  <si>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</si>
  <si>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</si>
  <si>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</si>
  <si>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>000 1 06 06043 10 4000 110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</si>
  <si>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</si>
  <si>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</si>
  <si>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</si>
  <si>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>000 1 01 02030 01 2100 110</t>
  </si>
  <si>
    <t>000 1 06 01030 10 4000 110</t>
  </si>
  <si>
    <t>951 0104 2210019 244 310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</si>
  <si>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</si>
  <si>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</si>
  <si>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</si>
  <si>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</si>
  <si>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</si>
  <si>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</si>
  <si>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</si>
  <si>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</si>
  <si>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</si>
  <si>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</si>
  <si>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</si>
  <si>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</si>
  <si>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</si>
  <si>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</si>
  <si>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</si>
  <si>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</si>
  <si>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</si>
  <si>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</si>
  <si>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</si>
  <si>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951 0409 1619021 000 000</t>
  </si>
  <si>
    <t>Уплата налога на имущество организаций и земельного налога</t>
  </si>
  <si>
    <t>951 0409 1619021 851 000</t>
  </si>
  <si>
    <t>951 0409 1619021 851 200</t>
  </si>
  <si>
    <t>951 0409 1619021 851 290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</si>
  <si>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</si>
  <si>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951 0503 0729021 000 000</t>
  </si>
  <si>
    <t>951 0503 0729021 851 000</t>
  </si>
  <si>
    <t>951 0503 0729021 851 200</t>
  </si>
  <si>
    <t>951 0503 0729021 851 290</t>
  </si>
  <si>
    <t>Минимальный налог,зачисляемый в бюджеты субъектов Российской Федерации</t>
  </si>
  <si>
    <t>000 1 05 01050 01 0000 110</t>
  </si>
  <si>
    <t>000 1 05 01050 01 1000 110</t>
  </si>
  <si>
    <t>000 1 06 06030 00 0000 110</t>
  </si>
  <si>
    <t>000 1 06 06043 10 3000 110</t>
  </si>
  <si>
    <t>951 0409 1622246 244 225</t>
  </si>
  <si>
    <t>951 0409 1622246 244 220</t>
  </si>
  <si>
    <t>Работы,услуги по содержанию имущества</t>
  </si>
  <si>
    <t>951 0409 1622246 244 200</t>
  </si>
  <si>
    <t>951 0503 0722143 244 300</t>
  </si>
  <si>
    <t>95105030722143 244 310</t>
  </si>
  <si>
    <t>951 0503 0722143 244 225</t>
  </si>
  <si>
    <t>000 1 05 01011 01 2100 110</t>
  </si>
  <si>
    <t>000 1 16 33050 10 6000 140</t>
  </si>
  <si>
    <t>000 1 16 33050 10 0000 140</t>
  </si>
  <si>
    <t>000 1 16 33000 00 0000 140</t>
  </si>
  <si>
    <t>000 1 01 02010 01 2100 110</t>
  </si>
  <si>
    <t>Земельный налог с организаций, обладающих земельным участком, расположенным в границах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</si>
  <si>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для нужд сельских 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</si>
  <si>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</si>
  <si>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для нужд сельских  поселений (федеральные государственные органы,Банк России, органы управления государственными внебюджетными фондами Российской Федерации)</t>
  </si>
  <si>
    <t>951 0503 0722144 244 225</t>
  </si>
  <si>
    <t>000 1 06 06033 10 3000 110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</si>
  <si>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</si>
  <si>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</si>
  <si>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</si>
  <si>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</si>
  <si>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</si>
  <si>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</si>
  <si>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</si>
  <si>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</si>
  <si>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</si>
  <si>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000 1 16 90050 10 0000 140</t>
  </si>
  <si>
    <t xml:space="preserve">Прочие поступления от денежных взысканий (штрафов) и иных сумм в возмещение ущерба, зачисляемые в бюджеты  поселений </t>
  </si>
  <si>
    <t>Прочие поступления от денежных взысканий (штрафов) и иных сумм в возмещение ущерба</t>
  </si>
  <si>
    <t>000 1 16 90050 10 6000 140</t>
  </si>
  <si>
    <t>000 1 16 90000 00 0000 140</t>
  </si>
  <si>
    <t>ПРОЧИЕ БЕЗВОЗМЕЗДНЫЕ ПОСТУПЛЕНИЯ</t>
  </si>
  <si>
    <t>Прочие безвозмездные поступления в бюджеты поселений</t>
  </si>
  <si>
    <t>000 2 07 05030 10 0000 180</t>
  </si>
  <si>
    <t>000 2 07 05000 10 0000 180</t>
  </si>
  <si>
    <t>000 2 07 00000 00 0000 180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</si>
  <si>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 , в целях однократного бесплатного предоставления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</si>
  <si>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951 0501 0000000 000 000</t>
  </si>
  <si>
    <t>Жилищное хозяйство</t>
  </si>
  <si>
    <t>Реализация иных непрограммных мероприятий муниципального органа сельского поселения</t>
  </si>
  <si>
    <t>951 0501 9900000 000 000</t>
  </si>
  <si>
    <t>951 0501 9990000 000 000</t>
  </si>
  <si>
    <t>Закупка товаров, работ,услуг в целях капитального ремонта государственного (муниципального) имущества</t>
  </si>
  <si>
    <t>951 0502 0700000 000 000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</si>
  <si>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</si>
  <si>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</si>
  <si>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>951 0503 0700000 000 000</t>
  </si>
  <si>
    <t>951 0503 0900000 000 000</t>
  </si>
  <si>
    <t xml:space="preserve"> Муниципальная программа «Обеспечение общественного порядка и противодействие преступности» </t>
  </si>
  <si>
    <t xml:space="preserve">Муниципальная программа «Энергоэффективность и развитие энергетики» </t>
  </si>
  <si>
    <t>951 0503 1800000 000 000</t>
  </si>
  <si>
    <t xml:space="preserve">Муниципальная программа «Охрана окружающей среды и рациональное природопользование» </t>
  </si>
  <si>
    <t>951 0605 1200000 000 000</t>
  </si>
  <si>
    <t>Муниципальная программа "Развитие муниципальной службы"</t>
  </si>
  <si>
    <t>951 0104 2200000 000 000</t>
  </si>
  <si>
    <t>951 0102 2200000 000 000</t>
  </si>
  <si>
    <t>951 0104 9900000 000 000</t>
  </si>
  <si>
    <t>951 0113 2200000 000 000</t>
  </si>
  <si>
    <t>951 0113 9900000 000 000</t>
  </si>
  <si>
    <t>951 0203 9900000 000 000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</si>
  <si>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</si>
  <si>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951 0309 1000000 000 000</t>
  </si>
  <si>
    <t xml:space="preserve">Муниципальная программа «Развитие транспортной системы» </t>
  </si>
  <si>
    <t>951 0409 1600000 000 000</t>
  </si>
  <si>
    <t xml:space="preserve">Муниципальная программа  «Развитие культуры» </t>
  </si>
  <si>
    <t>951 0801 1100000 000 000</t>
  </si>
  <si>
    <t>951 0801 1120059 000 000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</si>
  <si>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</si>
  <si>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>951 0801 1120059 244 290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</si>
  <si>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</si>
  <si>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>951 0801 111059 000 000</t>
  </si>
  <si>
    <t>951 1105 1300000 000 000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</si>
  <si>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</si>
  <si>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</si>
  <si>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951 0102 2210011 000 000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</si>
  <si>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</si>
  <si>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951 0104 2210011 000 000</t>
  </si>
  <si>
    <t>951 0104 2210019 000 000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</si>
  <si>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</si>
  <si>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</si>
  <si>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951 0113 2220019 000 000</t>
  </si>
  <si>
    <t>951 0113 2220019 244 000</t>
  </si>
  <si>
    <t>000 1 01 02020 01 0000 110</t>
  </si>
  <si>
    <t>000 1 01 02020 01 1000 110</t>
  </si>
  <si>
    <t>000 1 01 02020 01 2100 110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</si>
  <si>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нотариусов,, занимающихся частной практикой, адвокатов, учредивших  адвокатские кабинеты и других  лиц, занимающихся частной практикой в соответствии со статьей 227 Налогового Кодекса Российской Федерации</t>
  </si>
  <si>
    <t>951 0801 1120059 244 310</t>
  </si>
  <si>
    <t>000 1 05 03010 01 21000 110</t>
  </si>
  <si>
    <t>000 1 05 03010 01 30000 110</t>
  </si>
  <si>
    <t>01 января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</si>
  <si>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</si>
  <si>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</si>
  <si>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</si>
  <si>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</si>
  <si>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</si>
  <si>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</si>
  <si>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</si>
  <si>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951 0501 9992331 243 225</t>
  </si>
  <si>
    <t>951 0501 9992331 243 220</t>
  </si>
  <si>
    <t>951 0501 9992331 243 200</t>
  </si>
  <si>
    <t>951 0501 9992331 243 000</t>
  </si>
  <si>
    <t>951 0501 9992331 000 000</t>
  </si>
  <si>
    <t>Расходы на уплату взносов на капмтальный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</si>
  <si>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>января</t>
  </si>
  <si>
    <t>16</t>
  </si>
  <si>
    <t>000 1 09 04053 10 2100 110</t>
  </si>
  <si>
    <t>000 1 09 04053 10 0000 110</t>
  </si>
  <si>
    <t>000 1 09 04050 00 0000 110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</si>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</sst>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8"/>
      <name val="Maiandra GD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43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4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top"/>
    </xf>
    <xf numFmtId="4" fontId="1" fillId="0" borderId="21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24" fillId="0" borderId="11" xfId="0" applyNumberFormat="1" applyFont="1" applyBorder="1" applyAlignment="1">
      <alignment horizontal="center" wrapText="1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" fontId="1" fillId="0" borderId="53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1" fillId="34" borderId="14" xfId="0" applyNumberFormat="1" applyFont="1" applyFill="1" applyBorder="1" applyAlignment="1">
      <alignment horizontal="center" wrapText="1"/>
    </xf>
    <xf numFmtId="4" fontId="0" fillId="34" borderId="11" xfId="0" applyNumberFormat="1" applyFill="1" applyBorder="1" applyAlignment="1">
      <alignment horizontal="center" wrapText="1"/>
    </xf>
    <xf numFmtId="4" fontId="24" fillId="0" borderId="43" xfId="0" applyNumberFormat="1" applyFont="1" applyBorder="1" applyAlignment="1">
      <alignment horizontal="center" wrapText="1"/>
    </xf>
    <xf numFmtId="0" fontId="4" fillId="0" borderId="4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21" fillId="0" borderId="1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" fontId="18" fillId="0" borderId="43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4" fontId="1" fillId="0" borderId="49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" fontId="17" fillId="0" borderId="1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49" fontId="22" fillId="0" borderId="59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4" fontId="1" fillId="0" borderId="60" xfId="0" applyNumberFormat="1" applyFont="1" applyFill="1" applyBorder="1" applyAlignment="1">
      <alignment horizontal="center"/>
    </xf>
    <xf numFmtId="4" fontId="1" fillId="0" borderId="61" xfId="0" applyNumberFormat="1" applyFont="1" applyFill="1" applyBorder="1" applyAlignment="1">
      <alignment horizontal="center"/>
    </xf>
    <xf numFmtId="4" fontId="1" fillId="0" borderId="62" xfId="0" applyNumberFormat="1" applyFont="1" applyFill="1" applyBorder="1" applyAlignment="1">
      <alignment horizontal="center"/>
    </xf>
    <xf numFmtId="4" fontId="1" fillId="34" borderId="60" xfId="0" applyNumberFormat="1" applyFont="1" applyFill="1" applyBorder="1" applyAlignment="1">
      <alignment horizontal="center"/>
    </xf>
    <xf numFmtId="4" fontId="1" fillId="34" borderId="61" xfId="0" applyNumberFormat="1" applyFont="1" applyFill="1" applyBorder="1" applyAlignment="1">
      <alignment horizontal="center"/>
    </xf>
    <xf numFmtId="4" fontId="1" fillId="34" borderId="62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23" fillId="33" borderId="14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65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1" fillId="0" borderId="66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2"/>
  <sheetViews>
    <sheetView tabSelected="1" view="pageBreakPreview" zoomScale="140" zoomScaleSheetLayoutView="140" zoomScalePageLayoutView="0" workbookViewId="0" topLeftCell="A1">
      <selection activeCell="CJ81" sqref="CJ81:CZ81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04"/>
      <c r="AC1" s="204"/>
      <c r="AD1" s="204"/>
      <c r="AW1" s="211" t="s">
        <v>474</v>
      </c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9"/>
      <c r="DB1" s="29"/>
      <c r="DC1" s="29"/>
    </row>
    <row r="2" spans="28:104" ht="6.75" customHeight="1">
      <c r="AB2" s="25"/>
      <c r="AC2" s="25"/>
      <c r="AD2" s="25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48" t="s">
        <v>141</v>
      </c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CJ3" s="264" t="s">
        <v>104</v>
      </c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6"/>
    </row>
    <row r="4" spans="28:104" ht="18" customHeight="1">
      <c r="AB4" s="19"/>
      <c r="AC4" s="19"/>
      <c r="AD4" s="19"/>
      <c r="BH4" s="212" t="s">
        <v>475</v>
      </c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J4" s="261" t="s">
        <v>136</v>
      </c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3"/>
    </row>
    <row r="5" spans="30:104" ht="18" customHeight="1">
      <c r="AD5" s="2" t="s">
        <v>108</v>
      </c>
      <c r="AH5" s="252" t="s">
        <v>621</v>
      </c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1" t="s">
        <v>622</v>
      </c>
      <c r="BT5" s="212" t="s">
        <v>105</v>
      </c>
      <c r="BU5" s="212"/>
      <c r="BV5" s="212"/>
      <c r="BW5" s="212"/>
      <c r="BX5" s="212"/>
      <c r="BY5" s="212"/>
      <c r="BZ5" s="212"/>
      <c r="CJ5" s="268">
        <v>42370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7"/>
    </row>
    <row r="6" spans="2:104" ht="18" customHeight="1">
      <c r="B6" s="1" t="s">
        <v>109</v>
      </c>
      <c r="BP6" s="269" t="s">
        <v>106</v>
      </c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J6" s="205">
        <v>79228953</v>
      </c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7"/>
    </row>
    <row r="7" spans="1:104" ht="12" customHeight="1">
      <c r="A7" s="4"/>
      <c r="B7" s="251" t="s">
        <v>110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4"/>
      <c r="W7" s="4"/>
      <c r="X7" s="4"/>
      <c r="Y7" s="4"/>
      <c r="Z7" s="4"/>
      <c r="AA7" s="252" t="s">
        <v>77</v>
      </c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4"/>
      <c r="BK7" s="4"/>
      <c r="BL7" s="4"/>
      <c r="BM7" s="4"/>
      <c r="BN7" s="4"/>
      <c r="BO7" s="4"/>
      <c r="BP7" s="267" t="s">
        <v>107</v>
      </c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4"/>
      <c r="CB7" s="4"/>
      <c r="CC7" s="4"/>
      <c r="CD7" s="4"/>
      <c r="CE7" s="4"/>
      <c r="CF7" s="4"/>
      <c r="CG7" s="4"/>
      <c r="CH7" s="13"/>
      <c r="CI7" s="4"/>
      <c r="CJ7" s="208" t="s">
        <v>103</v>
      </c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10"/>
    </row>
    <row r="8" spans="2:104" ht="15.75" customHeight="1">
      <c r="B8" s="26" t="s">
        <v>111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2" t="s">
        <v>140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P8" s="269" t="s">
        <v>476</v>
      </c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J8" s="205">
        <v>60631405</v>
      </c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7"/>
    </row>
    <row r="9" spans="2:104" ht="11.25" customHeight="1">
      <c r="B9" s="277" t="s">
        <v>112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CJ9" s="205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7"/>
    </row>
    <row r="10" spans="1:104" ht="15.75" customHeight="1" thickBot="1">
      <c r="A10" s="4"/>
      <c r="B10" s="251" t="s">
        <v>113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81">
        <v>383</v>
      </c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3"/>
    </row>
    <row r="11" spans="1:104" ht="19.5" customHeight="1">
      <c r="A11" s="279" t="s">
        <v>4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</row>
    <row r="12" spans="1:104" ht="11.25" customHeight="1">
      <c r="A12" s="254" t="s">
        <v>0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122" t="s">
        <v>137</v>
      </c>
      <c r="AC12" s="123"/>
      <c r="AD12" s="245" t="s">
        <v>137</v>
      </c>
      <c r="AE12" s="123"/>
      <c r="AF12" s="123"/>
      <c r="AG12" s="124"/>
      <c r="AH12" s="253" t="s">
        <v>20</v>
      </c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9"/>
      <c r="AX12" s="253" t="s">
        <v>18</v>
      </c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3" t="s">
        <v>7</v>
      </c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9"/>
      <c r="CJ12" s="253" t="s">
        <v>8</v>
      </c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9"/>
    </row>
    <row r="13" spans="1:104" ht="32.25" customHeight="1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125"/>
      <c r="AC13" s="126"/>
      <c r="AD13" s="245"/>
      <c r="AE13" s="126"/>
      <c r="AF13" s="126"/>
      <c r="AG13" s="127"/>
      <c r="AH13" s="255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60"/>
      <c r="AX13" s="255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5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60"/>
      <c r="CJ13" s="255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60"/>
    </row>
    <row r="14" spans="1:104" ht="12" thickBot="1">
      <c r="A14" s="213">
        <v>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119"/>
      <c r="AC14" s="120"/>
      <c r="AD14" s="130">
        <v>2</v>
      </c>
      <c r="AE14" s="120"/>
      <c r="AF14" s="120"/>
      <c r="AG14" s="121"/>
      <c r="AH14" s="257">
        <v>3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58"/>
      <c r="AX14" s="257">
        <v>4</v>
      </c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58"/>
      <c r="BP14" s="278">
        <v>5</v>
      </c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1"/>
      <c r="CG14" s="270"/>
      <c r="CH14" s="270"/>
      <c r="CI14" s="271"/>
      <c r="CJ14" s="257">
        <v>6</v>
      </c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</row>
    <row r="15" spans="1:104" ht="15.75" customHeight="1">
      <c r="A15" s="249" t="s">
        <v>5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50"/>
      <c r="AB15" s="113" t="s">
        <v>10</v>
      </c>
      <c r="AC15" s="114"/>
      <c r="AD15" s="96" t="s">
        <v>10</v>
      </c>
      <c r="AE15" s="114"/>
      <c r="AF15" s="114"/>
      <c r="AG15" s="115"/>
      <c r="AH15" s="273" t="s">
        <v>15</v>
      </c>
      <c r="AI15" s="273"/>
      <c r="AJ15" s="273"/>
      <c r="AK15" s="273"/>
      <c r="AL15" s="273"/>
      <c r="AM15" s="273"/>
      <c r="AN15" s="273"/>
      <c r="AO15" s="273"/>
      <c r="AP15" s="273"/>
      <c r="AQ15" s="274"/>
      <c r="AR15" s="275"/>
      <c r="AS15" s="275"/>
      <c r="AT15" s="275"/>
      <c r="AU15" s="275"/>
      <c r="AV15" s="275"/>
      <c r="AW15" s="276"/>
      <c r="AX15" s="214">
        <f>AX16+AX94</f>
        <v>12167560</v>
      </c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>
        <f>BP16+BP94</f>
        <v>11789396.149999999</v>
      </c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>
        <f>CJ16+CJ94</f>
        <v>378163.85000000056</v>
      </c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84"/>
    </row>
    <row r="16" spans="1:104" ht="15.75" customHeight="1">
      <c r="A16" s="246" t="s">
        <v>164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109" t="s">
        <v>24</v>
      </c>
      <c r="AC16" s="110"/>
      <c r="AD16" s="95" t="s">
        <v>24</v>
      </c>
      <c r="AE16" s="110"/>
      <c r="AF16" s="110"/>
      <c r="AG16" s="111"/>
      <c r="AH16" s="169" t="s">
        <v>25</v>
      </c>
      <c r="AI16" s="169"/>
      <c r="AJ16" s="169"/>
      <c r="AK16" s="169"/>
      <c r="AL16" s="169"/>
      <c r="AM16" s="169"/>
      <c r="AN16" s="169"/>
      <c r="AO16" s="169"/>
      <c r="AP16" s="169"/>
      <c r="AQ16" s="170"/>
      <c r="AR16" s="171"/>
      <c r="AS16" s="171"/>
      <c r="AT16" s="171"/>
      <c r="AU16" s="171"/>
      <c r="AV16" s="171"/>
      <c r="AW16" s="172"/>
      <c r="AX16" s="218">
        <f>AX17+AX29+AX35+AX49+AX67+AX76+AX80+AX91+AX84</f>
        <v>5212500</v>
      </c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>
        <f>SUM(BP17+BP29+BP35+BP49+BP67+BP71+BP76+BP80+BP84+BP91)</f>
        <v>4834434.069999999</v>
      </c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173">
        <f>AX16-BP16</f>
        <v>378065.93000000063</v>
      </c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6"/>
    </row>
    <row r="17" spans="1:104" ht="27" customHeight="1">
      <c r="A17" s="222" t="s">
        <v>26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B17" s="116"/>
      <c r="AC17" s="117"/>
      <c r="AD17" s="102" t="s">
        <v>24</v>
      </c>
      <c r="AE17" s="117"/>
      <c r="AF17" s="117"/>
      <c r="AG17" s="118"/>
      <c r="AH17" s="192" t="s">
        <v>27</v>
      </c>
      <c r="AI17" s="192"/>
      <c r="AJ17" s="192"/>
      <c r="AK17" s="192"/>
      <c r="AL17" s="192"/>
      <c r="AM17" s="192"/>
      <c r="AN17" s="192"/>
      <c r="AO17" s="192"/>
      <c r="AP17" s="192"/>
      <c r="AQ17" s="189"/>
      <c r="AR17" s="190"/>
      <c r="AS17" s="190"/>
      <c r="AT17" s="190"/>
      <c r="AU17" s="190"/>
      <c r="AV17" s="190"/>
      <c r="AW17" s="191"/>
      <c r="AX17" s="221">
        <f>AX18</f>
        <v>1116900</v>
      </c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>
        <f>BP18</f>
        <v>1116946.87</v>
      </c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>
        <f>CJ18</f>
        <v>-46.87000000011176</v>
      </c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44"/>
    </row>
    <row r="18" spans="1:104" ht="21" customHeight="1">
      <c r="A18" s="167" t="s">
        <v>28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109"/>
      <c r="AC18" s="110"/>
      <c r="AD18" s="95" t="s">
        <v>24</v>
      </c>
      <c r="AE18" s="110"/>
      <c r="AF18" s="110"/>
      <c r="AG18" s="111"/>
      <c r="AH18" s="169" t="s">
        <v>29</v>
      </c>
      <c r="AI18" s="169"/>
      <c r="AJ18" s="169"/>
      <c r="AK18" s="169"/>
      <c r="AL18" s="169"/>
      <c r="AM18" s="169"/>
      <c r="AN18" s="169"/>
      <c r="AO18" s="169"/>
      <c r="AP18" s="169"/>
      <c r="AQ18" s="170"/>
      <c r="AR18" s="171"/>
      <c r="AS18" s="171"/>
      <c r="AT18" s="171"/>
      <c r="AU18" s="171"/>
      <c r="AV18" s="171"/>
      <c r="AW18" s="172"/>
      <c r="AX18" s="218">
        <f>AX19+AX25</f>
        <v>1116900</v>
      </c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>
        <f>BP19+BP25+BP22</f>
        <v>1116946.87</v>
      </c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173">
        <f aca="true" t="shared" si="0" ref="CJ18:CJ49">AX18-BP18</f>
        <v>-46.87000000011176</v>
      </c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6"/>
    </row>
    <row r="19" spans="1:104" ht="104.25" customHeight="1">
      <c r="A19" s="167" t="s">
        <v>191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8"/>
      <c r="AB19" s="109"/>
      <c r="AC19" s="110"/>
      <c r="AD19" s="95" t="s">
        <v>24</v>
      </c>
      <c r="AE19" s="110"/>
      <c r="AF19" s="110"/>
      <c r="AG19" s="111"/>
      <c r="AH19" s="169" t="s">
        <v>166</v>
      </c>
      <c r="AI19" s="169"/>
      <c r="AJ19" s="169"/>
      <c r="AK19" s="169"/>
      <c r="AL19" s="169"/>
      <c r="AM19" s="169"/>
      <c r="AN19" s="169"/>
      <c r="AO19" s="169"/>
      <c r="AP19" s="169"/>
      <c r="AQ19" s="170"/>
      <c r="AR19" s="171"/>
      <c r="AS19" s="171"/>
      <c r="AT19" s="171"/>
      <c r="AU19" s="171"/>
      <c r="AV19" s="171"/>
      <c r="AW19" s="172"/>
      <c r="AX19" s="173">
        <f>AX20+AX21+AX22</f>
        <v>1113200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5"/>
      <c r="BN19" s="52"/>
      <c r="BO19" s="52"/>
      <c r="BP19" s="173">
        <f>BP20+BP21</f>
        <v>1112189.3800000001</v>
      </c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5"/>
      <c r="CF19" s="52"/>
      <c r="CG19" s="52"/>
      <c r="CH19" s="52"/>
      <c r="CI19" s="52"/>
      <c r="CJ19" s="173">
        <f t="shared" si="0"/>
        <v>1010.6199999998789</v>
      </c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6"/>
    </row>
    <row r="20" spans="1:104" ht="109.5" customHeight="1">
      <c r="A20" s="167" t="s">
        <v>191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112"/>
      <c r="AC20" s="110"/>
      <c r="AD20" s="95" t="s">
        <v>24</v>
      </c>
      <c r="AE20" s="110"/>
      <c r="AF20" s="110"/>
      <c r="AG20" s="111"/>
      <c r="AH20" s="169" t="s">
        <v>167</v>
      </c>
      <c r="AI20" s="169"/>
      <c r="AJ20" s="169"/>
      <c r="AK20" s="169"/>
      <c r="AL20" s="169"/>
      <c r="AM20" s="169"/>
      <c r="AN20" s="169"/>
      <c r="AO20" s="169"/>
      <c r="AP20" s="169"/>
      <c r="AQ20" s="170"/>
      <c r="AR20" s="171"/>
      <c r="AS20" s="171"/>
      <c r="AT20" s="171"/>
      <c r="AU20" s="171"/>
      <c r="AV20" s="171"/>
      <c r="AW20" s="172"/>
      <c r="AX20" s="173">
        <v>1112200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5"/>
      <c r="BN20" s="52"/>
      <c r="BO20" s="52"/>
      <c r="BP20" s="173">
        <v>1110655.62</v>
      </c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5"/>
      <c r="CF20" s="52"/>
      <c r="CG20" s="52"/>
      <c r="CH20" s="52"/>
      <c r="CI20" s="52"/>
      <c r="CJ20" s="173">
        <f t="shared" si="0"/>
        <v>1544.3799999998882</v>
      </c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6"/>
    </row>
    <row r="21" spans="1:104" ht="109.5" customHeight="1">
      <c r="A21" s="167" t="s">
        <v>191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109" t="s">
        <v>24</v>
      </c>
      <c r="AC21" s="110"/>
      <c r="AD21" s="95" t="s">
        <v>24</v>
      </c>
      <c r="AE21" s="110"/>
      <c r="AF21" s="110"/>
      <c r="AG21" s="111"/>
      <c r="AH21" s="169" t="s">
        <v>542</v>
      </c>
      <c r="AI21" s="169"/>
      <c r="AJ21" s="169"/>
      <c r="AK21" s="169"/>
      <c r="AL21" s="169"/>
      <c r="AM21" s="169"/>
      <c r="AN21" s="169"/>
      <c r="AO21" s="169"/>
      <c r="AP21" s="169"/>
      <c r="AQ21" s="170"/>
      <c r="AR21" s="171"/>
      <c r="AS21" s="171"/>
      <c r="AT21" s="171"/>
      <c r="AU21" s="171"/>
      <c r="AV21" s="171"/>
      <c r="AW21" s="172"/>
      <c r="AX21" s="173">
        <v>0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/>
      <c r="BN21" s="52"/>
      <c r="BO21" s="52"/>
      <c r="BP21" s="173">
        <v>1533.76</v>
      </c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5"/>
      <c r="CF21" s="52"/>
      <c r="CG21" s="52"/>
      <c r="CH21" s="52"/>
      <c r="CI21" s="52"/>
      <c r="CJ21" s="173">
        <f>AX21-BP21</f>
        <v>-1533.76</v>
      </c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6"/>
    </row>
    <row r="22" spans="1:104" ht="138" customHeight="1">
      <c r="A22" s="167" t="s">
        <v>617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109"/>
      <c r="AC22" s="110"/>
      <c r="AD22" s="95" t="s">
        <v>24</v>
      </c>
      <c r="AE22" s="110"/>
      <c r="AF22" s="110"/>
      <c r="AG22" s="111"/>
      <c r="AH22" s="169" t="s">
        <v>614</v>
      </c>
      <c r="AI22" s="169"/>
      <c r="AJ22" s="169"/>
      <c r="AK22" s="169"/>
      <c r="AL22" s="169"/>
      <c r="AM22" s="169"/>
      <c r="AN22" s="169"/>
      <c r="AO22" s="169"/>
      <c r="AP22" s="169"/>
      <c r="AQ22" s="170"/>
      <c r="AR22" s="171"/>
      <c r="AS22" s="171"/>
      <c r="AT22" s="171"/>
      <c r="AU22" s="171"/>
      <c r="AV22" s="171"/>
      <c r="AW22" s="172"/>
      <c r="AX22" s="173">
        <f>AX23+AX24</f>
        <v>1000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52"/>
      <c r="BO22" s="52"/>
      <c r="BP22" s="173">
        <f>BP23+BP24</f>
        <v>1051</v>
      </c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5"/>
      <c r="CF22" s="52"/>
      <c r="CG22" s="52"/>
      <c r="CH22" s="52"/>
      <c r="CI22" s="52"/>
      <c r="CJ22" s="173">
        <f>AX22-BP22</f>
        <v>-51</v>
      </c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6"/>
    </row>
    <row r="23" spans="1:104" ht="132" customHeight="1">
      <c r="A23" s="167" t="s">
        <v>617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B23" s="112"/>
      <c r="AC23" s="110"/>
      <c r="AD23" s="95" t="s">
        <v>24</v>
      </c>
      <c r="AE23" s="110"/>
      <c r="AF23" s="110"/>
      <c r="AG23" s="111"/>
      <c r="AH23" s="169" t="s">
        <v>615</v>
      </c>
      <c r="AI23" s="169"/>
      <c r="AJ23" s="169"/>
      <c r="AK23" s="169"/>
      <c r="AL23" s="169"/>
      <c r="AM23" s="169"/>
      <c r="AN23" s="169"/>
      <c r="AO23" s="169"/>
      <c r="AP23" s="169"/>
      <c r="AQ23" s="170"/>
      <c r="AR23" s="171"/>
      <c r="AS23" s="171"/>
      <c r="AT23" s="171"/>
      <c r="AU23" s="171"/>
      <c r="AV23" s="171"/>
      <c r="AW23" s="172"/>
      <c r="AX23" s="173">
        <v>1000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52"/>
      <c r="BO23" s="52"/>
      <c r="BP23" s="173">
        <v>936</v>
      </c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5"/>
      <c r="CF23" s="52"/>
      <c r="CG23" s="52"/>
      <c r="CH23" s="52"/>
      <c r="CI23" s="52"/>
      <c r="CJ23" s="173">
        <f>AX23-BP23</f>
        <v>64</v>
      </c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6"/>
    </row>
    <row r="24" spans="1:104" ht="128.25" customHeight="1">
      <c r="A24" s="167" t="s">
        <v>617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109" t="s">
        <v>24</v>
      </c>
      <c r="AC24" s="110"/>
      <c r="AD24" s="95" t="s">
        <v>24</v>
      </c>
      <c r="AE24" s="110"/>
      <c r="AF24" s="110"/>
      <c r="AG24" s="111"/>
      <c r="AH24" s="169" t="s">
        <v>616</v>
      </c>
      <c r="AI24" s="169"/>
      <c r="AJ24" s="169"/>
      <c r="AK24" s="169"/>
      <c r="AL24" s="169"/>
      <c r="AM24" s="169"/>
      <c r="AN24" s="169"/>
      <c r="AO24" s="169"/>
      <c r="AP24" s="169"/>
      <c r="AQ24" s="170"/>
      <c r="AR24" s="171"/>
      <c r="AS24" s="171"/>
      <c r="AT24" s="171"/>
      <c r="AU24" s="171"/>
      <c r="AV24" s="171"/>
      <c r="AW24" s="172"/>
      <c r="AX24" s="173">
        <v>0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52"/>
      <c r="BO24" s="52"/>
      <c r="BP24" s="173">
        <v>115</v>
      </c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5"/>
      <c r="CF24" s="52"/>
      <c r="CG24" s="52"/>
      <c r="CH24" s="52"/>
      <c r="CI24" s="52"/>
      <c r="CJ24" s="173">
        <f>AX24-BP24</f>
        <v>-115</v>
      </c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6"/>
    </row>
    <row r="25" spans="1:104" ht="72" customHeight="1">
      <c r="A25" s="167" t="s">
        <v>190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  <c r="AB25" s="109" t="s">
        <v>24</v>
      </c>
      <c r="AC25" s="110"/>
      <c r="AD25" s="95" t="s">
        <v>24</v>
      </c>
      <c r="AE25" s="110"/>
      <c r="AF25" s="110"/>
      <c r="AG25" s="111"/>
      <c r="AH25" s="169" t="s">
        <v>178</v>
      </c>
      <c r="AI25" s="169"/>
      <c r="AJ25" s="169"/>
      <c r="AK25" s="169"/>
      <c r="AL25" s="169"/>
      <c r="AM25" s="169"/>
      <c r="AN25" s="169"/>
      <c r="AO25" s="169"/>
      <c r="AP25" s="169"/>
      <c r="AQ25" s="170"/>
      <c r="AR25" s="171"/>
      <c r="AS25" s="171"/>
      <c r="AT25" s="171"/>
      <c r="AU25" s="171"/>
      <c r="AV25" s="171"/>
      <c r="AW25" s="172"/>
      <c r="AX25" s="173">
        <f>AX26+AX28</f>
        <v>3700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52"/>
      <c r="BO25" s="52"/>
      <c r="BP25" s="173">
        <f>BP26+BP28+BP27</f>
        <v>3706.4900000000002</v>
      </c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5"/>
      <c r="CF25" s="52"/>
      <c r="CG25" s="52"/>
      <c r="CH25" s="52"/>
      <c r="CI25" s="52"/>
      <c r="CJ25" s="173">
        <f t="shared" si="0"/>
        <v>-6.4900000000002365</v>
      </c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6"/>
    </row>
    <row r="26" spans="1:104" ht="69" customHeight="1">
      <c r="A26" s="167" t="s">
        <v>190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  <c r="AB26" s="112"/>
      <c r="AC26" s="110"/>
      <c r="AD26" s="95" t="s">
        <v>24</v>
      </c>
      <c r="AE26" s="110"/>
      <c r="AF26" s="110"/>
      <c r="AG26" s="111"/>
      <c r="AH26" s="169" t="s">
        <v>179</v>
      </c>
      <c r="AI26" s="169"/>
      <c r="AJ26" s="169"/>
      <c r="AK26" s="169"/>
      <c r="AL26" s="169"/>
      <c r="AM26" s="169"/>
      <c r="AN26" s="169"/>
      <c r="AO26" s="169"/>
      <c r="AP26" s="169"/>
      <c r="AQ26" s="170"/>
      <c r="AR26" s="171"/>
      <c r="AS26" s="171"/>
      <c r="AT26" s="171"/>
      <c r="AU26" s="171"/>
      <c r="AV26" s="171"/>
      <c r="AW26" s="172"/>
      <c r="AX26" s="173">
        <v>3700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5"/>
      <c r="BN26" s="52"/>
      <c r="BO26" s="52"/>
      <c r="BP26" s="173">
        <v>3251.3</v>
      </c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5"/>
      <c r="CF26" s="52"/>
      <c r="CG26" s="52"/>
      <c r="CH26" s="52"/>
      <c r="CI26" s="52"/>
      <c r="CJ26" s="173">
        <f t="shared" si="0"/>
        <v>448.6999999999998</v>
      </c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6"/>
    </row>
    <row r="27" spans="1:104" ht="69" customHeight="1">
      <c r="A27" s="167" t="s">
        <v>190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  <c r="AB27" s="112" t="s">
        <v>24</v>
      </c>
      <c r="AC27" s="110"/>
      <c r="AD27" s="95" t="s">
        <v>24</v>
      </c>
      <c r="AE27" s="110"/>
      <c r="AF27" s="110"/>
      <c r="AG27" s="111"/>
      <c r="AH27" s="169" t="s">
        <v>494</v>
      </c>
      <c r="AI27" s="169"/>
      <c r="AJ27" s="169"/>
      <c r="AK27" s="169"/>
      <c r="AL27" s="169"/>
      <c r="AM27" s="169"/>
      <c r="AN27" s="169"/>
      <c r="AO27" s="169"/>
      <c r="AP27" s="169"/>
      <c r="AQ27" s="170"/>
      <c r="AR27" s="171"/>
      <c r="AS27" s="171"/>
      <c r="AT27" s="171"/>
      <c r="AU27" s="171"/>
      <c r="AV27" s="171"/>
      <c r="AW27" s="172"/>
      <c r="AX27" s="173">
        <v>0</v>
      </c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5"/>
      <c r="BN27" s="52"/>
      <c r="BO27" s="52"/>
      <c r="BP27" s="173">
        <v>45.19</v>
      </c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5"/>
      <c r="CF27" s="52"/>
      <c r="CG27" s="52"/>
      <c r="CH27" s="52"/>
      <c r="CI27" s="52"/>
      <c r="CJ27" s="173">
        <f>AX27-BP27</f>
        <v>-45.19</v>
      </c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6"/>
    </row>
    <row r="28" spans="1:104" ht="69" customHeight="1">
      <c r="A28" s="167" t="s">
        <v>190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109" t="s">
        <v>24</v>
      </c>
      <c r="AC28" s="110"/>
      <c r="AD28" s="95" t="s">
        <v>24</v>
      </c>
      <c r="AE28" s="110"/>
      <c r="AF28" s="110"/>
      <c r="AG28" s="111"/>
      <c r="AH28" s="169" t="s">
        <v>430</v>
      </c>
      <c r="AI28" s="169"/>
      <c r="AJ28" s="169"/>
      <c r="AK28" s="169"/>
      <c r="AL28" s="169"/>
      <c r="AM28" s="169"/>
      <c r="AN28" s="169"/>
      <c r="AO28" s="169"/>
      <c r="AP28" s="169"/>
      <c r="AQ28" s="170"/>
      <c r="AR28" s="171"/>
      <c r="AS28" s="171"/>
      <c r="AT28" s="171"/>
      <c r="AU28" s="171"/>
      <c r="AV28" s="171"/>
      <c r="AW28" s="172"/>
      <c r="AX28" s="173">
        <v>0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5"/>
      <c r="BN28" s="52"/>
      <c r="BO28" s="52"/>
      <c r="BP28" s="173">
        <v>410</v>
      </c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5"/>
      <c r="CF28" s="52"/>
      <c r="CG28" s="52"/>
      <c r="CH28" s="52"/>
      <c r="CI28" s="52"/>
      <c r="CJ28" s="173">
        <f>AX28-BP28</f>
        <v>-410</v>
      </c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6"/>
    </row>
    <row r="29" spans="1:104" ht="59.25" customHeight="1">
      <c r="A29" s="187" t="s">
        <v>203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02"/>
      <c r="AC29" s="93"/>
      <c r="AD29" s="102" t="s">
        <v>24</v>
      </c>
      <c r="AE29" s="16"/>
      <c r="AF29" s="16"/>
      <c r="AG29" s="16"/>
      <c r="AH29" s="189" t="s">
        <v>204</v>
      </c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193">
        <f>AX30</f>
        <v>1341800</v>
      </c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61"/>
      <c r="BL29" s="61"/>
      <c r="BM29" s="59"/>
      <c r="BN29" s="60"/>
      <c r="BO29" s="60"/>
      <c r="BP29" s="193">
        <f>BP30</f>
        <v>1341797.09</v>
      </c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61"/>
      <c r="CC29" s="61"/>
      <c r="CD29" s="61"/>
      <c r="CE29" s="59"/>
      <c r="CF29" s="60"/>
      <c r="CG29" s="60"/>
      <c r="CH29" s="60"/>
      <c r="CI29" s="60"/>
      <c r="CJ29" s="193">
        <f aca="true" t="shared" si="1" ref="CJ29:CJ34">AX29-BP29</f>
        <v>2.909999999916181</v>
      </c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6"/>
    </row>
    <row r="30" spans="1:104" ht="43.5" customHeight="1">
      <c r="A30" s="185" t="s">
        <v>202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95"/>
      <c r="AC30" s="92"/>
      <c r="AD30" s="95" t="s">
        <v>24</v>
      </c>
      <c r="AE30" s="15"/>
      <c r="AF30" s="15"/>
      <c r="AG30" s="15"/>
      <c r="AH30" s="170" t="s">
        <v>201</v>
      </c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2"/>
      <c r="AX30" s="173">
        <f>AX31+AX32+AX33+AX34</f>
        <v>1341800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66"/>
      <c r="BL30" s="66"/>
      <c r="BM30" s="50"/>
      <c r="BN30" s="52"/>
      <c r="BO30" s="52"/>
      <c r="BP30" s="173">
        <f>BP31+BP32+BP33+BP34</f>
        <v>1341797.09</v>
      </c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66"/>
      <c r="CC30" s="66"/>
      <c r="CD30" s="66"/>
      <c r="CE30" s="50"/>
      <c r="CF30" s="52"/>
      <c r="CG30" s="52"/>
      <c r="CH30" s="52"/>
      <c r="CI30" s="52"/>
      <c r="CJ30" s="173">
        <f t="shared" si="1"/>
        <v>2.909999999916181</v>
      </c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6"/>
    </row>
    <row r="31" spans="1:104" ht="96.75" customHeight="1">
      <c r="A31" s="185" t="s">
        <v>199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95"/>
      <c r="AC31" s="92"/>
      <c r="AD31" s="95" t="s">
        <v>24</v>
      </c>
      <c r="AE31" s="15"/>
      <c r="AF31" s="15"/>
      <c r="AG31" s="15"/>
      <c r="AH31" s="170" t="s">
        <v>200</v>
      </c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2"/>
      <c r="AX31" s="173">
        <v>467800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66"/>
      <c r="BL31" s="66"/>
      <c r="BM31" s="50"/>
      <c r="BN31" s="52"/>
      <c r="BO31" s="52"/>
      <c r="BP31" s="173">
        <v>467754.28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66"/>
      <c r="CC31" s="66"/>
      <c r="CD31" s="66"/>
      <c r="CE31" s="50"/>
      <c r="CF31" s="52"/>
      <c r="CG31" s="52"/>
      <c r="CH31" s="52"/>
      <c r="CI31" s="52"/>
      <c r="CJ31" s="173">
        <f t="shared" si="1"/>
        <v>45.71999999997206</v>
      </c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6"/>
    </row>
    <row r="32" spans="1:104" ht="117" customHeight="1">
      <c r="A32" s="185" t="s">
        <v>453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95"/>
      <c r="AC32" s="92"/>
      <c r="AD32" s="95" t="s">
        <v>24</v>
      </c>
      <c r="AE32" s="15"/>
      <c r="AF32" s="15"/>
      <c r="AG32" s="15"/>
      <c r="AH32" s="170" t="s">
        <v>198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2"/>
      <c r="AX32" s="173">
        <v>12700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66"/>
      <c r="BL32" s="66"/>
      <c r="BM32" s="50"/>
      <c r="BN32" s="52"/>
      <c r="BO32" s="52"/>
      <c r="BP32" s="173">
        <v>12671.89</v>
      </c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66"/>
      <c r="CC32" s="66"/>
      <c r="CD32" s="66"/>
      <c r="CE32" s="50"/>
      <c r="CF32" s="52"/>
      <c r="CG32" s="52"/>
      <c r="CH32" s="52"/>
      <c r="CI32" s="52"/>
      <c r="CJ32" s="173">
        <f t="shared" si="1"/>
        <v>28.110000000000582</v>
      </c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6"/>
    </row>
    <row r="33" spans="1:104" ht="96.75" customHeight="1">
      <c r="A33" s="185" t="s">
        <v>196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95"/>
      <c r="AC33" s="92"/>
      <c r="AD33" s="95" t="s">
        <v>24</v>
      </c>
      <c r="AE33" s="15"/>
      <c r="AF33" s="15"/>
      <c r="AG33" s="15"/>
      <c r="AH33" s="170" t="s">
        <v>197</v>
      </c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2"/>
      <c r="AX33" s="173">
        <v>845800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66"/>
      <c r="BL33" s="66"/>
      <c r="BM33" s="50"/>
      <c r="BN33" s="52"/>
      <c r="BO33" s="52"/>
      <c r="BP33" s="173">
        <v>921532.16</v>
      </c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66"/>
      <c r="CC33" s="66"/>
      <c r="CD33" s="66"/>
      <c r="CE33" s="50"/>
      <c r="CF33" s="52"/>
      <c r="CG33" s="52"/>
      <c r="CH33" s="52"/>
      <c r="CI33" s="52"/>
      <c r="CJ33" s="173">
        <f t="shared" si="1"/>
        <v>-75732.16000000003</v>
      </c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6"/>
    </row>
    <row r="34" spans="1:104" ht="96.75" customHeight="1">
      <c r="A34" s="185" t="s">
        <v>194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95"/>
      <c r="AC34" s="92"/>
      <c r="AD34" s="95" t="s">
        <v>24</v>
      </c>
      <c r="AE34" s="15"/>
      <c r="AF34" s="15"/>
      <c r="AG34" s="15"/>
      <c r="AH34" s="170" t="s">
        <v>195</v>
      </c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2"/>
      <c r="AX34" s="173">
        <v>15500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66"/>
      <c r="BL34" s="66"/>
      <c r="BM34" s="50"/>
      <c r="BN34" s="52"/>
      <c r="BO34" s="52"/>
      <c r="BP34" s="173">
        <v>-60161.24</v>
      </c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66"/>
      <c r="CC34" s="66"/>
      <c r="CD34" s="66"/>
      <c r="CE34" s="50"/>
      <c r="CF34" s="52"/>
      <c r="CG34" s="52"/>
      <c r="CH34" s="52"/>
      <c r="CI34" s="52"/>
      <c r="CJ34" s="173">
        <f t="shared" si="1"/>
        <v>75661.23999999999</v>
      </c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6"/>
    </row>
    <row r="35" spans="1:104" ht="21.75" customHeight="1">
      <c r="A35" s="222" t="s">
        <v>30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3"/>
      <c r="AB35" s="116"/>
      <c r="AC35" s="117"/>
      <c r="AD35" s="102" t="s">
        <v>24</v>
      </c>
      <c r="AE35" s="117"/>
      <c r="AF35" s="117"/>
      <c r="AG35" s="118"/>
      <c r="AH35" s="192" t="s">
        <v>31</v>
      </c>
      <c r="AI35" s="192"/>
      <c r="AJ35" s="192"/>
      <c r="AK35" s="192"/>
      <c r="AL35" s="192"/>
      <c r="AM35" s="192"/>
      <c r="AN35" s="192"/>
      <c r="AO35" s="192"/>
      <c r="AP35" s="192"/>
      <c r="AQ35" s="189"/>
      <c r="AR35" s="190"/>
      <c r="AS35" s="190"/>
      <c r="AT35" s="190"/>
      <c r="AU35" s="190"/>
      <c r="AV35" s="190"/>
      <c r="AW35" s="191"/>
      <c r="AX35" s="221">
        <f>AX36+AX44</f>
        <v>180300</v>
      </c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>
        <f>BP36+BP44</f>
        <v>115409.73</v>
      </c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>
        <f t="shared" si="0"/>
        <v>64890.270000000004</v>
      </c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44"/>
    </row>
    <row r="36" spans="1:104" ht="39.75" customHeight="1">
      <c r="A36" s="167" t="s">
        <v>32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8"/>
      <c r="AB36" s="109"/>
      <c r="AC36" s="110"/>
      <c r="AD36" s="95" t="s">
        <v>24</v>
      </c>
      <c r="AE36" s="110"/>
      <c r="AF36" s="110"/>
      <c r="AG36" s="111"/>
      <c r="AH36" s="169" t="s">
        <v>33</v>
      </c>
      <c r="AI36" s="169"/>
      <c r="AJ36" s="169"/>
      <c r="AK36" s="169"/>
      <c r="AL36" s="169"/>
      <c r="AM36" s="169"/>
      <c r="AN36" s="169"/>
      <c r="AO36" s="169"/>
      <c r="AP36" s="169"/>
      <c r="AQ36" s="170"/>
      <c r="AR36" s="171"/>
      <c r="AS36" s="171"/>
      <c r="AT36" s="171"/>
      <c r="AU36" s="171"/>
      <c r="AV36" s="171"/>
      <c r="AW36" s="172"/>
      <c r="AX36" s="218">
        <f>AX37+AX42</f>
        <v>143800</v>
      </c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>
        <f>BP37+BP42</f>
        <v>78925.48</v>
      </c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>
        <f t="shared" si="0"/>
        <v>64874.520000000004</v>
      </c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85"/>
    </row>
    <row r="37" spans="1:104" ht="54" customHeight="1">
      <c r="A37" s="167" t="s">
        <v>160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8"/>
      <c r="AB37" s="109"/>
      <c r="AC37" s="110"/>
      <c r="AD37" s="95" t="s">
        <v>24</v>
      </c>
      <c r="AE37" s="110"/>
      <c r="AF37" s="110"/>
      <c r="AG37" s="111"/>
      <c r="AH37" s="169" t="s">
        <v>161</v>
      </c>
      <c r="AI37" s="169"/>
      <c r="AJ37" s="169"/>
      <c r="AK37" s="169"/>
      <c r="AL37" s="169"/>
      <c r="AM37" s="169"/>
      <c r="AN37" s="169"/>
      <c r="AO37" s="169"/>
      <c r="AP37" s="169"/>
      <c r="AQ37" s="170"/>
      <c r="AR37" s="171"/>
      <c r="AS37" s="171"/>
      <c r="AT37" s="171"/>
      <c r="AU37" s="171"/>
      <c r="AV37" s="171"/>
      <c r="AW37" s="172"/>
      <c r="AX37" s="218">
        <f>AX38</f>
        <v>139800</v>
      </c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>
        <f>BP38</f>
        <v>74940.5</v>
      </c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>
        <f t="shared" si="0"/>
        <v>64859.5</v>
      </c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85"/>
    </row>
    <row r="38" spans="1:104" ht="57" customHeight="1">
      <c r="A38" s="219" t="s">
        <v>34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20"/>
      <c r="AB38" s="109"/>
      <c r="AC38" s="110"/>
      <c r="AD38" s="95" t="s">
        <v>24</v>
      </c>
      <c r="AE38" s="110"/>
      <c r="AF38" s="110"/>
      <c r="AG38" s="111"/>
      <c r="AH38" s="234" t="s">
        <v>158</v>
      </c>
      <c r="AI38" s="234"/>
      <c r="AJ38" s="234"/>
      <c r="AK38" s="234"/>
      <c r="AL38" s="234"/>
      <c r="AM38" s="234"/>
      <c r="AN38" s="234"/>
      <c r="AO38" s="234"/>
      <c r="AP38" s="234"/>
      <c r="AQ38" s="231"/>
      <c r="AR38" s="232"/>
      <c r="AS38" s="232"/>
      <c r="AT38" s="232"/>
      <c r="AU38" s="232"/>
      <c r="AV38" s="232"/>
      <c r="AW38" s="233"/>
      <c r="AX38" s="173">
        <f>AX39+AX41+AX40</f>
        <v>139800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5"/>
      <c r="BN38" s="52"/>
      <c r="BO38" s="52"/>
      <c r="BP38" s="173">
        <f>BP39+BP41+BP40</f>
        <v>74940.5</v>
      </c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5"/>
      <c r="CF38" s="52"/>
      <c r="CG38" s="52"/>
      <c r="CH38" s="52"/>
      <c r="CI38" s="52"/>
      <c r="CJ38" s="173">
        <f t="shared" si="0"/>
        <v>64859.5</v>
      </c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6"/>
    </row>
    <row r="39" spans="1:104" ht="47.25" customHeight="1">
      <c r="A39" s="167" t="s">
        <v>34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8"/>
      <c r="AB39" s="109"/>
      <c r="AC39" s="110"/>
      <c r="AD39" s="95" t="s">
        <v>24</v>
      </c>
      <c r="AE39" s="110"/>
      <c r="AF39" s="110"/>
      <c r="AG39" s="111"/>
      <c r="AH39" s="169" t="s">
        <v>159</v>
      </c>
      <c r="AI39" s="169"/>
      <c r="AJ39" s="169"/>
      <c r="AK39" s="169"/>
      <c r="AL39" s="169"/>
      <c r="AM39" s="169"/>
      <c r="AN39" s="169"/>
      <c r="AO39" s="169"/>
      <c r="AP39" s="169"/>
      <c r="AQ39" s="170"/>
      <c r="AR39" s="171"/>
      <c r="AS39" s="171"/>
      <c r="AT39" s="171"/>
      <c r="AU39" s="171"/>
      <c r="AV39" s="171"/>
      <c r="AW39" s="172"/>
      <c r="AX39" s="173">
        <v>139800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5"/>
      <c r="BN39" s="52"/>
      <c r="BO39" s="52"/>
      <c r="BP39" s="173">
        <v>74196.1</v>
      </c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5"/>
      <c r="CF39" s="52"/>
      <c r="CG39" s="52"/>
      <c r="CH39" s="52"/>
      <c r="CI39" s="52"/>
      <c r="CJ39" s="173">
        <f t="shared" si="0"/>
        <v>65603.9</v>
      </c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6"/>
    </row>
    <row r="40" spans="1:104" ht="47.25" customHeight="1">
      <c r="A40" s="167" t="s">
        <v>34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8"/>
      <c r="AB40" s="109"/>
      <c r="AC40" s="110"/>
      <c r="AD40" s="95" t="s">
        <v>24</v>
      </c>
      <c r="AE40" s="110"/>
      <c r="AF40" s="110"/>
      <c r="AG40" s="111"/>
      <c r="AH40" s="169" t="s">
        <v>538</v>
      </c>
      <c r="AI40" s="169"/>
      <c r="AJ40" s="169"/>
      <c r="AK40" s="169"/>
      <c r="AL40" s="169"/>
      <c r="AM40" s="169"/>
      <c r="AN40" s="169"/>
      <c r="AO40" s="169"/>
      <c r="AP40" s="169"/>
      <c r="AQ40" s="170"/>
      <c r="AR40" s="171"/>
      <c r="AS40" s="171"/>
      <c r="AT40" s="171"/>
      <c r="AU40" s="171"/>
      <c r="AV40" s="171"/>
      <c r="AW40" s="172"/>
      <c r="AX40" s="173">
        <v>0</v>
      </c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52"/>
      <c r="BO40" s="52"/>
      <c r="BP40" s="173">
        <v>294.4</v>
      </c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5"/>
      <c r="CF40" s="52"/>
      <c r="CG40" s="52"/>
      <c r="CH40" s="52"/>
      <c r="CI40" s="52"/>
      <c r="CJ40" s="173">
        <f>AX40-BP40</f>
        <v>-294.4</v>
      </c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6"/>
    </row>
    <row r="41" spans="1:104" ht="47.25" customHeight="1">
      <c r="A41" s="167" t="s">
        <v>34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8"/>
      <c r="AB41" s="109"/>
      <c r="AC41" s="110"/>
      <c r="AD41" s="95" t="s">
        <v>24</v>
      </c>
      <c r="AE41" s="110"/>
      <c r="AF41" s="110"/>
      <c r="AG41" s="111"/>
      <c r="AH41" s="169" t="s">
        <v>454</v>
      </c>
      <c r="AI41" s="169"/>
      <c r="AJ41" s="169"/>
      <c r="AK41" s="169"/>
      <c r="AL41" s="169"/>
      <c r="AM41" s="169"/>
      <c r="AN41" s="169"/>
      <c r="AO41" s="169"/>
      <c r="AP41" s="169"/>
      <c r="AQ41" s="170"/>
      <c r="AR41" s="171"/>
      <c r="AS41" s="171"/>
      <c r="AT41" s="171"/>
      <c r="AU41" s="171"/>
      <c r="AV41" s="171"/>
      <c r="AW41" s="172"/>
      <c r="AX41" s="173">
        <v>0</v>
      </c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5"/>
      <c r="BN41" s="52"/>
      <c r="BO41" s="52"/>
      <c r="BP41" s="173">
        <v>450</v>
      </c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5"/>
      <c r="CF41" s="52"/>
      <c r="CG41" s="52"/>
      <c r="CH41" s="52"/>
      <c r="CI41" s="52"/>
      <c r="CJ41" s="173">
        <f t="shared" si="0"/>
        <v>-450</v>
      </c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6"/>
    </row>
    <row r="42" spans="1:104" ht="42" customHeight="1">
      <c r="A42" s="185" t="s">
        <v>526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203"/>
      <c r="AB42" s="109"/>
      <c r="AC42" s="110"/>
      <c r="AD42" s="95" t="s">
        <v>24</v>
      </c>
      <c r="AE42" s="110"/>
      <c r="AF42" s="110"/>
      <c r="AG42" s="111"/>
      <c r="AH42" s="169" t="s">
        <v>527</v>
      </c>
      <c r="AI42" s="169"/>
      <c r="AJ42" s="169"/>
      <c r="AK42" s="169"/>
      <c r="AL42" s="169"/>
      <c r="AM42" s="169"/>
      <c r="AN42" s="169"/>
      <c r="AO42" s="169"/>
      <c r="AP42" s="169"/>
      <c r="AQ42" s="170"/>
      <c r="AR42" s="171"/>
      <c r="AS42" s="171"/>
      <c r="AT42" s="171"/>
      <c r="AU42" s="171"/>
      <c r="AV42" s="171"/>
      <c r="AW42" s="172"/>
      <c r="AX42" s="173">
        <f>AX43</f>
        <v>4000</v>
      </c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66"/>
      <c r="BL42" s="66"/>
      <c r="BM42" s="50"/>
      <c r="BN42" s="52"/>
      <c r="BO42" s="52"/>
      <c r="BP42" s="173">
        <f>BP43</f>
        <v>3984.98</v>
      </c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66"/>
      <c r="CC42" s="66"/>
      <c r="CD42" s="66"/>
      <c r="CE42" s="50"/>
      <c r="CF42" s="52"/>
      <c r="CG42" s="52"/>
      <c r="CH42" s="52"/>
      <c r="CI42" s="52"/>
      <c r="CJ42" s="173">
        <f>CJ43</f>
        <v>15.019999999999982</v>
      </c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6"/>
    </row>
    <row r="43" spans="1:104" ht="39" customHeight="1">
      <c r="A43" s="185" t="s">
        <v>526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203"/>
      <c r="AB43" s="109"/>
      <c r="AC43" s="110"/>
      <c r="AD43" s="95" t="s">
        <v>24</v>
      </c>
      <c r="AE43" s="110"/>
      <c r="AF43" s="110"/>
      <c r="AG43" s="111"/>
      <c r="AH43" s="169" t="s">
        <v>528</v>
      </c>
      <c r="AI43" s="169"/>
      <c r="AJ43" s="169"/>
      <c r="AK43" s="169"/>
      <c r="AL43" s="169"/>
      <c r="AM43" s="169"/>
      <c r="AN43" s="169"/>
      <c r="AO43" s="169"/>
      <c r="AP43" s="169"/>
      <c r="AQ43" s="170"/>
      <c r="AR43" s="171"/>
      <c r="AS43" s="171"/>
      <c r="AT43" s="171"/>
      <c r="AU43" s="171"/>
      <c r="AV43" s="171"/>
      <c r="AW43" s="172"/>
      <c r="AX43" s="173">
        <v>4000</v>
      </c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66"/>
      <c r="BL43" s="66"/>
      <c r="BM43" s="50"/>
      <c r="BN43" s="52"/>
      <c r="BO43" s="52"/>
      <c r="BP43" s="173">
        <v>3984.98</v>
      </c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66"/>
      <c r="CC43" s="66"/>
      <c r="CD43" s="66"/>
      <c r="CE43" s="50"/>
      <c r="CF43" s="52"/>
      <c r="CG43" s="52"/>
      <c r="CH43" s="52"/>
      <c r="CI43" s="52"/>
      <c r="CJ43" s="173">
        <f>AX43-BP43</f>
        <v>15.019999999999982</v>
      </c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6"/>
    </row>
    <row r="44" spans="1:104" ht="23.25" customHeight="1">
      <c r="A44" s="167" t="s">
        <v>35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8"/>
      <c r="AB44" s="109"/>
      <c r="AC44" s="110"/>
      <c r="AD44" s="95" t="s">
        <v>24</v>
      </c>
      <c r="AE44" s="110"/>
      <c r="AF44" s="110"/>
      <c r="AG44" s="111"/>
      <c r="AH44" s="169" t="s">
        <v>170</v>
      </c>
      <c r="AI44" s="169"/>
      <c r="AJ44" s="169"/>
      <c r="AK44" s="169"/>
      <c r="AL44" s="169"/>
      <c r="AM44" s="169"/>
      <c r="AN44" s="169"/>
      <c r="AO44" s="169"/>
      <c r="AP44" s="169"/>
      <c r="AQ44" s="170"/>
      <c r="AR44" s="171"/>
      <c r="AS44" s="171"/>
      <c r="AT44" s="171"/>
      <c r="AU44" s="171"/>
      <c r="AV44" s="171"/>
      <c r="AW44" s="172"/>
      <c r="AX44" s="173">
        <f>AX45</f>
        <v>36500</v>
      </c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5"/>
      <c r="BN44" s="52"/>
      <c r="BO44" s="52"/>
      <c r="BP44" s="173">
        <f>BP45</f>
        <v>36484.25</v>
      </c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5"/>
      <c r="CF44" s="52"/>
      <c r="CG44" s="52"/>
      <c r="CH44" s="52"/>
      <c r="CI44" s="52"/>
      <c r="CJ44" s="173">
        <f t="shared" si="0"/>
        <v>15.75</v>
      </c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6"/>
    </row>
    <row r="45" spans="1:104" ht="24.75" customHeight="1">
      <c r="A45" s="167" t="s">
        <v>35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8"/>
      <c r="AB45" s="109"/>
      <c r="AC45" s="110"/>
      <c r="AD45" s="95" t="s">
        <v>24</v>
      </c>
      <c r="AE45" s="110"/>
      <c r="AF45" s="110"/>
      <c r="AG45" s="111"/>
      <c r="AH45" s="169" t="s">
        <v>168</v>
      </c>
      <c r="AI45" s="169"/>
      <c r="AJ45" s="169"/>
      <c r="AK45" s="169"/>
      <c r="AL45" s="169"/>
      <c r="AM45" s="169"/>
      <c r="AN45" s="169"/>
      <c r="AO45" s="169"/>
      <c r="AP45" s="169"/>
      <c r="AQ45" s="170"/>
      <c r="AR45" s="171"/>
      <c r="AS45" s="171"/>
      <c r="AT45" s="171"/>
      <c r="AU45" s="171"/>
      <c r="AV45" s="171"/>
      <c r="AW45" s="172"/>
      <c r="AX45" s="173">
        <f>AX46+AX48+AX47</f>
        <v>36500</v>
      </c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5"/>
      <c r="BN45" s="52"/>
      <c r="BO45" s="52"/>
      <c r="BP45" s="173">
        <f>BP46+BP48+BP47</f>
        <v>36484.25</v>
      </c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5"/>
      <c r="CF45" s="52"/>
      <c r="CG45" s="52"/>
      <c r="CH45" s="52"/>
      <c r="CI45" s="52"/>
      <c r="CJ45" s="173">
        <f t="shared" si="0"/>
        <v>15.75</v>
      </c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6"/>
    </row>
    <row r="46" spans="1:104" ht="21" customHeight="1">
      <c r="A46" s="167" t="s">
        <v>35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8"/>
      <c r="AB46" s="109"/>
      <c r="AC46" s="110"/>
      <c r="AD46" s="95" t="s">
        <v>24</v>
      </c>
      <c r="AE46" s="110"/>
      <c r="AF46" s="110"/>
      <c r="AG46" s="111"/>
      <c r="AH46" s="169" t="s">
        <v>169</v>
      </c>
      <c r="AI46" s="169"/>
      <c r="AJ46" s="169"/>
      <c r="AK46" s="169"/>
      <c r="AL46" s="169"/>
      <c r="AM46" s="169"/>
      <c r="AN46" s="169"/>
      <c r="AO46" s="169"/>
      <c r="AP46" s="169"/>
      <c r="AQ46" s="170"/>
      <c r="AR46" s="171"/>
      <c r="AS46" s="171"/>
      <c r="AT46" s="171"/>
      <c r="AU46" s="171"/>
      <c r="AV46" s="171"/>
      <c r="AW46" s="172"/>
      <c r="AX46" s="173">
        <v>36500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5"/>
      <c r="BN46" s="52"/>
      <c r="BO46" s="52"/>
      <c r="BP46" s="173">
        <v>29870.5</v>
      </c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5"/>
      <c r="CF46" s="52"/>
      <c r="CG46" s="52"/>
      <c r="CH46" s="52"/>
      <c r="CI46" s="52"/>
      <c r="CJ46" s="173">
        <f t="shared" si="0"/>
        <v>6629.5</v>
      </c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6"/>
    </row>
    <row r="47" spans="1:104" ht="20.25" customHeight="1">
      <c r="A47" s="167" t="s">
        <v>35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8"/>
      <c r="AB47" s="109"/>
      <c r="AC47" s="110"/>
      <c r="AD47" s="95" t="s">
        <v>24</v>
      </c>
      <c r="AE47" s="110"/>
      <c r="AF47" s="110"/>
      <c r="AG47" s="111"/>
      <c r="AH47" s="169" t="s">
        <v>619</v>
      </c>
      <c r="AI47" s="169"/>
      <c r="AJ47" s="169"/>
      <c r="AK47" s="169"/>
      <c r="AL47" s="169"/>
      <c r="AM47" s="169"/>
      <c r="AN47" s="169"/>
      <c r="AO47" s="169"/>
      <c r="AP47" s="169"/>
      <c r="AQ47" s="170"/>
      <c r="AR47" s="171"/>
      <c r="AS47" s="171"/>
      <c r="AT47" s="171"/>
      <c r="AU47" s="171"/>
      <c r="AV47" s="171"/>
      <c r="AW47" s="172"/>
      <c r="AX47" s="173">
        <v>0</v>
      </c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5"/>
      <c r="BN47" s="52"/>
      <c r="BO47" s="52"/>
      <c r="BP47" s="173">
        <v>3626.7</v>
      </c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5"/>
      <c r="CF47" s="52"/>
      <c r="CG47" s="52"/>
      <c r="CH47" s="52"/>
      <c r="CI47" s="52"/>
      <c r="CJ47" s="173">
        <f>AX47-BP47</f>
        <v>-3626.7</v>
      </c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6"/>
    </row>
    <row r="48" spans="1:104" ht="20.25" customHeight="1">
      <c r="A48" s="167" t="s">
        <v>35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8"/>
      <c r="AB48" s="109"/>
      <c r="AC48" s="110"/>
      <c r="AD48" s="95" t="s">
        <v>24</v>
      </c>
      <c r="AE48" s="110"/>
      <c r="AF48" s="110"/>
      <c r="AG48" s="111"/>
      <c r="AH48" s="169" t="s">
        <v>620</v>
      </c>
      <c r="AI48" s="169"/>
      <c r="AJ48" s="169"/>
      <c r="AK48" s="169"/>
      <c r="AL48" s="169"/>
      <c r="AM48" s="169"/>
      <c r="AN48" s="169"/>
      <c r="AO48" s="169"/>
      <c r="AP48" s="169"/>
      <c r="AQ48" s="170"/>
      <c r="AR48" s="171"/>
      <c r="AS48" s="171"/>
      <c r="AT48" s="171"/>
      <c r="AU48" s="171"/>
      <c r="AV48" s="171"/>
      <c r="AW48" s="172"/>
      <c r="AX48" s="173">
        <v>0</v>
      </c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5"/>
      <c r="BN48" s="52"/>
      <c r="BO48" s="52"/>
      <c r="BP48" s="173">
        <v>2987.05</v>
      </c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5"/>
      <c r="CF48" s="52"/>
      <c r="CG48" s="52"/>
      <c r="CH48" s="52"/>
      <c r="CI48" s="52"/>
      <c r="CJ48" s="173">
        <f t="shared" si="0"/>
        <v>-2987.05</v>
      </c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6"/>
    </row>
    <row r="49" spans="1:104" ht="18" customHeight="1">
      <c r="A49" s="187" t="s">
        <v>36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02" t="s">
        <v>155</v>
      </c>
      <c r="AC49" s="93"/>
      <c r="AD49" s="102" t="s">
        <v>24</v>
      </c>
      <c r="AE49" s="189" t="s">
        <v>24</v>
      </c>
      <c r="AF49" s="190"/>
      <c r="AG49" s="191"/>
      <c r="AH49" s="192" t="s">
        <v>37</v>
      </c>
      <c r="AI49" s="192"/>
      <c r="AJ49" s="192"/>
      <c r="AK49" s="192"/>
      <c r="AL49" s="192"/>
      <c r="AM49" s="192"/>
      <c r="AN49" s="192"/>
      <c r="AO49" s="192"/>
      <c r="AP49" s="192"/>
      <c r="AQ49" s="189"/>
      <c r="AR49" s="190"/>
      <c r="AS49" s="190"/>
      <c r="AT49" s="190"/>
      <c r="AU49" s="190"/>
      <c r="AV49" s="190"/>
      <c r="AW49" s="191"/>
      <c r="AX49" s="221">
        <f>AX50+AX55</f>
        <v>2519700</v>
      </c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60"/>
      <c r="BO49" s="60"/>
      <c r="BP49" s="221">
        <f>BP50+BP55</f>
        <v>2198995.4499999997</v>
      </c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60"/>
      <c r="CG49" s="60"/>
      <c r="CH49" s="60"/>
      <c r="CI49" s="60"/>
      <c r="CJ49" s="221">
        <f t="shared" si="0"/>
        <v>320704.5500000003</v>
      </c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44"/>
    </row>
    <row r="50" spans="1:104" ht="18" customHeight="1">
      <c r="A50" s="185" t="s">
        <v>38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95"/>
      <c r="AC50" s="92"/>
      <c r="AD50" s="95" t="s">
        <v>24</v>
      </c>
      <c r="AE50" s="170" t="s">
        <v>24</v>
      </c>
      <c r="AF50" s="171"/>
      <c r="AG50" s="172"/>
      <c r="AH50" s="169" t="s">
        <v>39</v>
      </c>
      <c r="AI50" s="169"/>
      <c r="AJ50" s="169"/>
      <c r="AK50" s="169"/>
      <c r="AL50" s="169"/>
      <c r="AM50" s="169"/>
      <c r="AN50" s="169"/>
      <c r="AO50" s="169"/>
      <c r="AP50" s="169"/>
      <c r="AQ50" s="170"/>
      <c r="AR50" s="171"/>
      <c r="AS50" s="171"/>
      <c r="AT50" s="171"/>
      <c r="AU50" s="171"/>
      <c r="AV50" s="171"/>
      <c r="AW50" s="172"/>
      <c r="AX50" s="173">
        <f>AX51</f>
        <v>110100</v>
      </c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5"/>
      <c r="BN50" s="52"/>
      <c r="BO50" s="52"/>
      <c r="BP50" s="173">
        <f>BP51</f>
        <v>110082.53000000001</v>
      </c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5"/>
      <c r="CF50" s="52"/>
      <c r="CG50" s="52"/>
      <c r="CH50" s="52"/>
      <c r="CI50" s="52"/>
      <c r="CJ50" s="173">
        <f>CJ51</f>
        <v>17.469999999986612</v>
      </c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6"/>
    </row>
    <row r="51" spans="1:104" ht="61.5" customHeight="1">
      <c r="A51" s="185" t="s">
        <v>457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95"/>
      <c r="AC51" s="92"/>
      <c r="AD51" s="95" t="s">
        <v>24</v>
      </c>
      <c r="AE51" s="170" t="s">
        <v>24</v>
      </c>
      <c r="AF51" s="171"/>
      <c r="AG51" s="172"/>
      <c r="AH51" s="169" t="s">
        <v>40</v>
      </c>
      <c r="AI51" s="169"/>
      <c r="AJ51" s="169"/>
      <c r="AK51" s="169"/>
      <c r="AL51" s="169"/>
      <c r="AM51" s="169"/>
      <c r="AN51" s="169"/>
      <c r="AO51" s="169"/>
      <c r="AP51" s="169"/>
      <c r="AQ51" s="170"/>
      <c r="AR51" s="171"/>
      <c r="AS51" s="171"/>
      <c r="AT51" s="171"/>
      <c r="AU51" s="171"/>
      <c r="AV51" s="171"/>
      <c r="AW51" s="172"/>
      <c r="AX51" s="173">
        <f>AX52+AX53+AX54</f>
        <v>110100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5"/>
      <c r="BN51" s="52"/>
      <c r="BO51" s="52"/>
      <c r="BP51" s="173">
        <f>BP52+BP53+BP54</f>
        <v>110082.53000000001</v>
      </c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5"/>
      <c r="CF51" s="52"/>
      <c r="CG51" s="52"/>
      <c r="CH51" s="52"/>
      <c r="CI51" s="52"/>
      <c r="CJ51" s="173">
        <f aca="true" t="shared" si="2" ref="CJ51:CJ56">AX51-BP51</f>
        <v>17.469999999986612</v>
      </c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6"/>
    </row>
    <row r="52" spans="1:104" ht="64.5" customHeight="1">
      <c r="A52" s="185" t="s">
        <v>456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95"/>
      <c r="AC52" s="92"/>
      <c r="AD52" s="95" t="s">
        <v>24</v>
      </c>
      <c r="AE52" s="170" t="s">
        <v>24</v>
      </c>
      <c r="AF52" s="171"/>
      <c r="AG52" s="172"/>
      <c r="AH52" s="169" t="s">
        <v>41</v>
      </c>
      <c r="AI52" s="169"/>
      <c r="AJ52" s="169"/>
      <c r="AK52" s="169"/>
      <c r="AL52" s="169"/>
      <c r="AM52" s="169"/>
      <c r="AN52" s="169"/>
      <c r="AO52" s="169"/>
      <c r="AP52" s="169"/>
      <c r="AQ52" s="170"/>
      <c r="AR52" s="171"/>
      <c r="AS52" s="171"/>
      <c r="AT52" s="171"/>
      <c r="AU52" s="171"/>
      <c r="AV52" s="171"/>
      <c r="AW52" s="172"/>
      <c r="AX52" s="173">
        <v>110100</v>
      </c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5"/>
      <c r="BN52" s="52"/>
      <c r="BO52" s="52"/>
      <c r="BP52" s="173">
        <v>108311.07</v>
      </c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5"/>
      <c r="CF52" s="52"/>
      <c r="CG52" s="52"/>
      <c r="CH52" s="52"/>
      <c r="CI52" s="52"/>
      <c r="CJ52" s="173">
        <f t="shared" si="2"/>
        <v>1788.929999999993</v>
      </c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6"/>
    </row>
    <row r="53" spans="1:104" ht="65.25" customHeight="1">
      <c r="A53" s="185" t="s">
        <v>456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95"/>
      <c r="AC53" s="92"/>
      <c r="AD53" s="95" t="s">
        <v>24</v>
      </c>
      <c r="AE53" s="170" t="s">
        <v>24</v>
      </c>
      <c r="AF53" s="171"/>
      <c r="AG53" s="172"/>
      <c r="AH53" s="169" t="s">
        <v>455</v>
      </c>
      <c r="AI53" s="169"/>
      <c r="AJ53" s="169"/>
      <c r="AK53" s="169"/>
      <c r="AL53" s="169"/>
      <c r="AM53" s="169"/>
      <c r="AN53" s="169"/>
      <c r="AO53" s="169"/>
      <c r="AP53" s="169"/>
      <c r="AQ53" s="170"/>
      <c r="AR53" s="171"/>
      <c r="AS53" s="171"/>
      <c r="AT53" s="171"/>
      <c r="AU53" s="171"/>
      <c r="AV53" s="171"/>
      <c r="AW53" s="172"/>
      <c r="AX53" s="173">
        <v>0</v>
      </c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5"/>
      <c r="BN53" s="52"/>
      <c r="BO53" s="52"/>
      <c r="BP53" s="173">
        <v>1655.02</v>
      </c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5"/>
      <c r="CF53" s="52"/>
      <c r="CG53" s="52"/>
      <c r="CH53" s="52"/>
      <c r="CI53" s="52"/>
      <c r="CJ53" s="173">
        <f t="shared" si="2"/>
        <v>-1655.02</v>
      </c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6"/>
    </row>
    <row r="54" spans="1:104" ht="65.25" customHeight="1">
      <c r="A54" s="185" t="s">
        <v>456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95"/>
      <c r="AC54" s="92"/>
      <c r="AD54" s="95" t="s">
        <v>24</v>
      </c>
      <c r="AE54" s="170" t="s">
        <v>24</v>
      </c>
      <c r="AF54" s="171"/>
      <c r="AG54" s="172"/>
      <c r="AH54" s="169" t="s">
        <v>495</v>
      </c>
      <c r="AI54" s="169"/>
      <c r="AJ54" s="169"/>
      <c r="AK54" s="169"/>
      <c r="AL54" s="169"/>
      <c r="AM54" s="169"/>
      <c r="AN54" s="169"/>
      <c r="AO54" s="169"/>
      <c r="AP54" s="169"/>
      <c r="AQ54" s="170"/>
      <c r="AR54" s="171"/>
      <c r="AS54" s="171"/>
      <c r="AT54" s="171"/>
      <c r="AU54" s="171"/>
      <c r="AV54" s="171"/>
      <c r="AW54" s="172"/>
      <c r="AX54" s="173">
        <v>0</v>
      </c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5"/>
      <c r="BN54" s="52"/>
      <c r="BO54" s="52"/>
      <c r="BP54" s="173">
        <v>116.44</v>
      </c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5"/>
      <c r="CF54" s="52"/>
      <c r="CG54" s="52"/>
      <c r="CH54" s="52"/>
      <c r="CI54" s="52"/>
      <c r="CJ54" s="173">
        <f t="shared" si="2"/>
        <v>-116.44</v>
      </c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6"/>
    </row>
    <row r="55" spans="1:104" ht="19.5" customHeight="1">
      <c r="A55" s="185" t="s">
        <v>42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95"/>
      <c r="AC55" s="92"/>
      <c r="AD55" s="95" t="s">
        <v>24</v>
      </c>
      <c r="AE55" s="170" t="s">
        <v>24</v>
      </c>
      <c r="AF55" s="171"/>
      <c r="AG55" s="172"/>
      <c r="AH55" s="169" t="s">
        <v>43</v>
      </c>
      <c r="AI55" s="169"/>
      <c r="AJ55" s="169"/>
      <c r="AK55" s="169"/>
      <c r="AL55" s="169"/>
      <c r="AM55" s="169"/>
      <c r="AN55" s="169"/>
      <c r="AO55" s="169"/>
      <c r="AP55" s="169"/>
      <c r="AQ55" s="170"/>
      <c r="AR55" s="171"/>
      <c r="AS55" s="171"/>
      <c r="AT55" s="171"/>
      <c r="AU55" s="171"/>
      <c r="AV55" s="171"/>
      <c r="AW55" s="172"/>
      <c r="AX55" s="218">
        <f>AX56+AX61</f>
        <v>2409600</v>
      </c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52"/>
      <c r="BO55" s="52"/>
      <c r="BP55" s="218">
        <f>BP56+BP61</f>
        <v>2088912.92</v>
      </c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52"/>
      <c r="CG55" s="52"/>
      <c r="CH55" s="52"/>
      <c r="CI55" s="52"/>
      <c r="CJ55" s="173">
        <f t="shared" si="2"/>
        <v>320687.0800000001</v>
      </c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6"/>
    </row>
    <row r="56" spans="1:104" ht="58.5" customHeight="1">
      <c r="A56" s="229" t="s">
        <v>44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103"/>
      <c r="AC56" s="128"/>
      <c r="AD56" s="103" t="s">
        <v>24</v>
      </c>
      <c r="AE56" s="231" t="s">
        <v>24</v>
      </c>
      <c r="AF56" s="232"/>
      <c r="AG56" s="233"/>
      <c r="AH56" s="234" t="s">
        <v>529</v>
      </c>
      <c r="AI56" s="234"/>
      <c r="AJ56" s="234"/>
      <c r="AK56" s="234"/>
      <c r="AL56" s="234"/>
      <c r="AM56" s="234"/>
      <c r="AN56" s="234"/>
      <c r="AO56" s="234"/>
      <c r="AP56" s="234"/>
      <c r="AQ56" s="231"/>
      <c r="AR56" s="232"/>
      <c r="AS56" s="232"/>
      <c r="AT56" s="232"/>
      <c r="AU56" s="232"/>
      <c r="AV56" s="232"/>
      <c r="AW56" s="233"/>
      <c r="AX56" s="215">
        <f>AX57</f>
        <v>308800</v>
      </c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7"/>
      <c r="BN56" s="101"/>
      <c r="BO56" s="101"/>
      <c r="BP56" s="215">
        <f>BP57</f>
        <v>308766.77</v>
      </c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7"/>
      <c r="CF56" s="101"/>
      <c r="CG56" s="101"/>
      <c r="CH56" s="101"/>
      <c r="CI56" s="101"/>
      <c r="CJ56" s="215">
        <f t="shared" si="2"/>
        <v>33.22999999998137</v>
      </c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43"/>
    </row>
    <row r="57" spans="1:104" ht="69" customHeight="1">
      <c r="A57" s="185" t="s">
        <v>543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95"/>
      <c r="AC57" s="92"/>
      <c r="AD57" s="95" t="s">
        <v>24</v>
      </c>
      <c r="AE57" s="170" t="s">
        <v>24</v>
      </c>
      <c r="AF57" s="171"/>
      <c r="AG57" s="172"/>
      <c r="AH57" s="169" t="s">
        <v>459</v>
      </c>
      <c r="AI57" s="169"/>
      <c r="AJ57" s="169"/>
      <c r="AK57" s="169"/>
      <c r="AL57" s="169"/>
      <c r="AM57" s="169"/>
      <c r="AN57" s="169"/>
      <c r="AO57" s="169"/>
      <c r="AP57" s="169"/>
      <c r="AQ57" s="170"/>
      <c r="AR57" s="171"/>
      <c r="AS57" s="171"/>
      <c r="AT57" s="171"/>
      <c r="AU57" s="171"/>
      <c r="AV57" s="171"/>
      <c r="AW57" s="172"/>
      <c r="AX57" s="173">
        <f>AX58+AX59+AX60</f>
        <v>308800</v>
      </c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5"/>
      <c r="BN57" s="52"/>
      <c r="BO57" s="52"/>
      <c r="BP57" s="173">
        <f>BP58+BP59+BP60</f>
        <v>308766.77</v>
      </c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5"/>
      <c r="CF57" s="52"/>
      <c r="CG57" s="52"/>
      <c r="CH57" s="52"/>
      <c r="CI57" s="52"/>
      <c r="CJ57" s="173">
        <f>CJ58</f>
        <v>2354.609999999986</v>
      </c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6"/>
    </row>
    <row r="58" spans="1:104" ht="62.25" customHeight="1">
      <c r="A58" s="185" t="s">
        <v>543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95"/>
      <c r="AC58" s="92"/>
      <c r="AD58" s="95" t="s">
        <v>24</v>
      </c>
      <c r="AE58" s="170" t="s">
        <v>24</v>
      </c>
      <c r="AF58" s="171"/>
      <c r="AG58" s="172"/>
      <c r="AH58" s="169" t="s">
        <v>458</v>
      </c>
      <c r="AI58" s="169"/>
      <c r="AJ58" s="169"/>
      <c r="AK58" s="169"/>
      <c r="AL58" s="169"/>
      <c r="AM58" s="169"/>
      <c r="AN58" s="169"/>
      <c r="AO58" s="169"/>
      <c r="AP58" s="169"/>
      <c r="AQ58" s="170"/>
      <c r="AR58" s="171"/>
      <c r="AS58" s="171"/>
      <c r="AT58" s="171"/>
      <c r="AU58" s="171"/>
      <c r="AV58" s="171"/>
      <c r="AW58" s="172"/>
      <c r="AX58" s="173">
        <v>308800</v>
      </c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5"/>
      <c r="BN58" s="52"/>
      <c r="BO58" s="52"/>
      <c r="BP58" s="173">
        <v>306445.39</v>
      </c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5"/>
      <c r="CF58" s="52"/>
      <c r="CG58" s="52"/>
      <c r="CH58" s="52"/>
      <c r="CI58" s="52"/>
      <c r="CJ58" s="173">
        <f aca="true" t="shared" si="3" ref="CJ58:CJ68">AX58-BP58</f>
        <v>2354.609999999986</v>
      </c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6"/>
    </row>
    <row r="59" spans="1:104" ht="62.25" customHeight="1">
      <c r="A59" s="185" t="s">
        <v>543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95"/>
      <c r="AC59" s="92"/>
      <c r="AD59" s="95" t="s">
        <v>24</v>
      </c>
      <c r="AE59" s="170" t="s">
        <v>24</v>
      </c>
      <c r="AF59" s="171"/>
      <c r="AG59" s="172"/>
      <c r="AH59" s="169" t="s">
        <v>484</v>
      </c>
      <c r="AI59" s="169"/>
      <c r="AJ59" s="169"/>
      <c r="AK59" s="169"/>
      <c r="AL59" s="169"/>
      <c r="AM59" s="169"/>
      <c r="AN59" s="169"/>
      <c r="AO59" s="169"/>
      <c r="AP59" s="169"/>
      <c r="AQ59" s="170"/>
      <c r="AR59" s="171"/>
      <c r="AS59" s="171"/>
      <c r="AT59" s="171"/>
      <c r="AU59" s="171"/>
      <c r="AV59" s="171"/>
      <c r="AW59" s="172"/>
      <c r="AX59" s="173">
        <v>0</v>
      </c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5"/>
      <c r="BN59" s="52"/>
      <c r="BO59" s="52"/>
      <c r="BP59" s="173">
        <v>2128.58</v>
      </c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5"/>
      <c r="CF59" s="52"/>
      <c r="CG59" s="52"/>
      <c r="CH59" s="52"/>
      <c r="CI59" s="52"/>
      <c r="CJ59" s="173">
        <f>AX59-BP59</f>
        <v>-2128.58</v>
      </c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6"/>
    </row>
    <row r="60" spans="1:104" ht="62.25" customHeight="1">
      <c r="A60" s="185" t="s">
        <v>543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95"/>
      <c r="AC60" s="92"/>
      <c r="AD60" s="95" t="s">
        <v>24</v>
      </c>
      <c r="AE60" s="170" t="s">
        <v>24</v>
      </c>
      <c r="AF60" s="171"/>
      <c r="AG60" s="172"/>
      <c r="AH60" s="169" t="s">
        <v>548</v>
      </c>
      <c r="AI60" s="169"/>
      <c r="AJ60" s="169"/>
      <c r="AK60" s="169"/>
      <c r="AL60" s="169"/>
      <c r="AM60" s="169"/>
      <c r="AN60" s="169"/>
      <c r="AO60" s="169"/>
      <c r="AP60" s="169"/>
      <c r="AQ60" s="170"/>
      <c r="AR60" s="171"/>
      <c r="AS60" s="171"/>
      <c r="AT60" s="171"/>
      <c r="AU60" s="171"/>
      <c r="AV60" s="171"/>
      <c r="AW60" s="172"/>
      <c r="AX60" s="173">
        <v>0</v>
      </c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5"/>
      <c r="BN60" s="52"/>
      <c r="BO60" s="52"/>
      <c r="BP60" s="173">
        <v>192.8</v>
      </c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5"/>
      <c r="CF60" s="52"/>
      <c r="CG60" s="52"/>
      <c r="CH60" s="52"/>
      <c r="CI60" s="52"/>
      <c r="CJ60" s="173">
        <f>AX60-BP60</f>
        <v>-192.8</v>
      </c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6"/>
    </row>
    <row r="61" spans="1:104" ht="34.5" customHeight="1">
      <c r="A61" s="185" t="s">
        <v>461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95"/>
      <c r="AC61" s="92"/>
      <c r="AD61" s="95" t="s">
        <v>24</v>
      </c>
      <c r="AE61" s="170" t="s">
        <v>24</v>
      </c>
      <c r="AF61" s="171"/>
      <c r="AG61" s="172"/>
      <c r="AH61" s="169" t="s">
        <v>460</v>
      </c>
      <c r="AI61" s="169"/>
      <c r="AJ61" s="169"/>
      <c r="AK61" s="169"/>
      <c r="AL61" s="169"/>
      <c r="AM61" s="169"/>
      <c r="AN61" s="169"/>
      <c r="AO61" s="169"/>
      <c r="AP61" s="169"/>
      <c r="AQ61" s="170"/>
      <c r="AR61" s="171"/>
      <c r="AS61" s="171"/>
      <c r="AT61" s="171"/>
      <c r="AU61" s="171"/>
      <c r="AV61" s="171"/>
      <c r="AW61" s="172"/>
      <c r="AX61" s="173">
        <f>AX62</f>
        <v>2100800</v>
      </c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5"/>
      <c r="BN61" s="52"/>
      <c r="BO61" s="52"/>
      <c r="BP61" s="173">
        <f>BP62</f>
        <v>1780146.15</v>
      </c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5"/>
      <c r="CF61" s="52"/>
      <c r="CG61" s="52"/>
      <c r="CH61" s="52"/>
      <c r="CI61" s="52"/>
      <c r="CJ61" s="173">
        <f t="shared" si="3"/>
        <v>320653.8500000001</v>
      </c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6"/>
    </row>
    <row r="62" spans="1:104" ht="54" customHeight="1">
      <c r="A62" s="185" t="s">
        <v>462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95"/>
      <c r="AC62" s="92"/>
      <c r="AD62" s="95" t="s">
        <v>24</v>
      </c>
      <c r="AE62" s="170" t="s">
        <v>24</v>
      </c>
      <c r="AF62" s="171"/>
      <c r="AG62" s="172"/>
      <c r="AH62" s="169" t="s">
        <v>463</v>
      </c>
      <c r="AI62" s="169"/>
      <c r="AJ62" s="169"/>
      <c r="AK62" s="169"/>
      <c r="AL62" s="169"/>
      <c r="AM62" s="169"/>
      <c r="AN62" s="169"/>
      <c r="AO62" s="169"/>
      <c r="AP62" s="169"/>
      <c r="AQ62" s="170"/>
      <c r="AR62" s="171"/>
      <c r="AS62" s="171"/>
      <c r="AT62" s="171"/>
      <c r="AU62" s="171"/>
      <c r="AV62" s="171"/>
      <c r="AW62" s="172"/>
      <c r="AX62" s="173">
        <f>AX63+AX64+AX66+AX65</f>
        <v>2100800</v>
      </c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5"/>
      <c r="BN62" s="52"/>
      <c r="BO62" s="52"/>
      <c r="BP62" s="173">
        <f>BP63+BP64+BP66+BP65</f>
        <v>1780146.15</v>
      </c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5"/>
      <c r="CF62" s="52"/>
      <c r="CG62" s="52"/>
      <c r="CH62" s="52"/>
      <c r="CI62" s="52"/>
      <c r="CJ62" s="173">
        <f t="shared" si="3"/>
        <v>320653.8500000001</v>
      </c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6"/>
    </row>
    <row r="63" spans="1:104" ht="52.5" customHeight="1">
      <c r="A63" s="185" t="s">
        <v>462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95"/>
      <c r="AC63" s="92"/>
      <c r="AD63" s="95" t="s">
        <v>24</v>
      </c>
      <c r="AE63" s="170" t="s">
        <v>24</v>
      </c>
      <c r="AF63" s="171"/>
      <c r="AG63" s="172"/>
      <c r="AH63" s="169" t="s">
        <v>464</v>
      </c>
      <c r="AI63" s="169"/>
      <c r="AJ63" s="169"/>
      <c r="AK63" s="169"/>
      <c r="AL63" s="169"/>
      <c r="AM63" s="169"/>
      <c r="AN63" s="169"/>
      <c r="AO63" s="169"/>
      <c r="AP63" s="169"/>
      <c r="AQ63" s="170"/>
      <c r="AR63" s="171"/>
      <c r="AS63" s="171"/>
      <c r="AT63" s="171"/>
      <c r="AU63" s="171"/>
      <c r="AV63" s="171"/>
      <c r="AW63" s="172"/>
      <c r="AX63" s="173">
        <v>2100800</v>
      </c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5"/>
      <c r="BN63" s="52"/>
      <c r="BO63" s="52"/>
      <c r="BP63" s="173">
        <v>1769844.41</v>
      </c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5"/>
      <c r="CF63" s="52"/>
      <c r="CG63" s="52"/>
      <c r="CH63" s="52"/>
      <c r="CI63" s="52"/>
      <c r="CJ63" s="173">
        <f t="shared" si="3"/>
        <v>330955.5900000001</v>
      </c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6"/>
    </row>
    <row r="64" spans="1:104" ht="54.75" customHeight="1">
      <c r="A64" s="185" t="s">
        <v>462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95"/>
      <c r="AC64" s="92"/>
      <c r="AD64" s="95" t="s">
        <v>24</v>
      </c>
      <c r="AE64" s="170" t="s">
        <v>24</v>
      </c>
      <c r="AF64" s="171"/>
      <c r="AG64" s="172"/>
      <c r="AH64" s="169" t="s">
        <v>485</v>
      </c>
      <c r="AI64" s="169"/>
      <c r="AJ64" s="169"/>
      <c r="AK64" s="169"/>
      <c r="AL64" s="169"/>
      <c r="AM64" s="169"/>
      <c r="AN64" s="169"/>
      <c r="AO64" s="169"/>
      <c r="AP64" s="169"/>
      <c r="AQ64" s="170"/>
      <c r="AR64" s="171"/>
      <c r="AS64" s="171"/>
      <c r="AT64" s="171"/>
      <c r="AU64" s="171"/>
      <c r="AV64" s="171"/>
      <c r="AW64" s="172"/>
      <c r="AX64" s="173">
        <v>0</v>
      </c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5"/>
      <c r="BN64" s="52"/>
      <c r="BO64" s="52"/>
      <c r="BP64" s="173">
        <v>11145.27</v>
      </c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5"/>
      <c r="CF64" s="52"/>
      <c r="CG64" s="52"/>
      <c r="CH64" s="52"/>
      <c r="CI64" s="52"/>
      <c r="CJ64" s="173">
        <f>AX64-BP64</f>
        <v>-11145.27</v>
      </c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6"/>
    </row>
    <row r="65" spans="1:104" ht="54.75" customHeight="1">
      <c r="A65" s="185" t="s">
        <v>462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95"/>
      <c r="AC65" s="92"/>
      <c r="AD65" s="95" t="s">
        <v>24</v>
      </c>
      <c r="AE65" s="170" t="s">
        <v>24</v>
      </c>
      <c r="AF65" s="171"/>
      <c r="AG65" s="172"/>
      <c r="AH65" s="169" t="s">
        <v>530</v>
      </c>
      <c r="AI65" s="169"/>
      <c r="AJ65" s="169"/>
      <c r="AK65" s="169"/>
      <c r="AL65" s="169"/>
      <c r="AM65" s="169"/>
      <c r="AN65" s="169"/>
      <c r="AO65" s="169"/>
      <c r="AP65" s="169"/>
      <c r="AQ65" s="170"/>
      <c r="AR65" s="171"/>
      <c r="AS65" s="171"/>
      <c r="AT65" s="171"/>
      <c r="AU65" s="171"/>
      <c r="AV65" s="171"/>
      <c r="AW65" s="172"/>
      <c r="AX65" s="173">
        <v>0</v>
      </c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5"/>
      <c r="BN65" s="52"/>
      <c r="BO65" s="52"/>
      <c r="BP65" s="173">
        <v>-1000</v>
      </c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5"/>
      <c r="CF65" s="52"/>
      <c r="CG65" s="52"/>
      <c r="CH65" s="52"/>
      <c r="CI65" s="52"/>
      <c r="CJ65" s="173">
        <f>AX65-BP65</f>
        <v>1000</v>
      </c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6"/>
    </row>
    <row r="66" spans="1:104" ht="54.75" customHeight="1">
      <c r="A66" s="185" t="s">
        <v>462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95"/>
      <c r="AC66" s="92"/>
      <c r="AD66" s="95" t="s">
        <v>24</v>
      </c>
      <c r="AE66" s="170" t="s">
        <v>24</v>
      </c>
      <c r="AF66" s="171"/>
      <c r="AG66" s="172"/>
      <c r="AH66" s="169" t="s">
        <v>490</v>
      </c>
      <c r="AI66" s="169"/>
      <c r="AJ66" s="169"/>
      <c r="AK66" s="169"/>
      <c r="AL66" s="169"/>
      <c r="AM66" s="169"/>
      <c r="AN66" s="169"/>
      <c r="AO66" s="169"/>
      <c r="AP66" s="169"/>
      <c r="AQ66" s="170"/>
      <c r="AR66" s="171"/>
      <c r="AS66" s="171"/>
      <c r="AT66" s="171"/>
      <c r="AU66" s="171"/>
      <c r="AV66" s="171"/>
      <c r="AW66" s="172"/>
      <c r="AX66" s="173">
        <v>0</v>
      </c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5"/>
      <c r="BN66" s="52"/>
      <c r="BO66" s="52"/>
      <c r="BP66" s="173">
        <v>156.47</v>
      </c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5"/>
      <c r="CF66" s="52"/>
      <c r="CG66" s="52"/>
      <c r="CH66" s="52"/>
      <c r="CI66" s="52"/>
      <c r="CJ66" s="173">
        <f>AX66-BP66</f>
        <v>-156.47</v>
      </c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6"/>
    </row>
    <row r="67" spans="1:104" ht="18.75" customHeight="1">
      <c r="A67" s="187" t="s">
        <v>45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02"/>
      <c r="AC67" s="93"/>
      <c r="AD67" s="102" t="s">
        <v>24</v>
      </c>
      <c r="AE67" s="189" t="s">
        <v>24</v>
      </c>
      <c r="AF67" s="190"/>
      <c r="AG67" s="191"/>
      <c r="AH67" s="192" t="s">
        <v>46</v>
      </c>
      <c r="AI67" s="192"/>
      <c r="AJ67" s="192"/>
      <c r="AK67" s="192"/>
      <c r="AL67" s="192"/>
      <c r="AM67" s="192"/>
      <c r="AN67" s="192"/>
      <c r="AO67" s="192"/>
      <c r="AP67" s="192"/>
      <c r="AQ67" s="189"/>
      <c r="AR67" s="190"/>
      <c r="AS67" s="190"/>
      <c r="AT67" s="190"/>
      <c r="AU67" s="190"/>
      <c r="AV67" s="190"/>
      <c r="AW67" s="191"/>
      <c r="AX67" s="193">
        <f>AX68</f>
        <v>31000</v>
      </c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5"/>
      <c r="BN67" s="60"/>
      <c r="BO67" s="60"/>
      <c r="BP67" s="193">
        <f>BP68</f>
        <v>31000</v>
      </c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5"/>
      <c r="CF67" s="60"/>
      <c r="CG67" s="60"/>
      <c r="CH67" s="60"/>
      <c r="CI67" s="60"/>
      <c r="CJ67" s="193">
        <f t="shared" si="3"/>
        <v>0</v>
      </c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6"/>
    </row>
    <row r="68" spans="1:104" ht="65.25" customHeight="1">
      <c r="A68" s="185" t="s">
        <v>47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95"/>
      <c r="AC68" s="92"/>
      <c r="AD68" s="95" t="s">
        <v>24</v>
      </c>
      <c r="AE68" s="170" t="s">
        <v>24</v>
      </c>
      <c r="AF68" s="171"/>
      <c r="AG68" s="172"/>
      <c r="AH68" s="169" t="s">
        <v>48</v>
      </c>
      <c r="AI68" s="169"/>
      <c r="AJ68" s="169"/>
      <c r="AK68" s="169"/>
      <c r="AL68" s="169"/>
      <c r="AM68" s="169"/>
      <c r="AN68" s="169"/>
      <c r="AO68" s="169"/>
      <c r="AP68" s="169"/>
      <c r="AQ68" s="170"/>
      <c r="AR68" s="171"/>
      <c r="AS68" s="171"/>
      <c r="AT68" s="171"/>
      <c r="AU68" s="171"/>
      <c r="AV68" s="171"/>
      <c r="AW68" s="172"/>
      <c r="AX68" s="173">
        <f>AX69</f>
        <v>31000</v>
      </c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5"/>
      <c r="BN68" s="52"/>
      <c r="BO68" s="52"/>
      <c r="BP68" s="173">
        <f>BP69</f>
        <v>31000</v>
      </c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5"/>
      <c r="CF68" s="52"/>
      <c r="CG68" s="52"/>
      <c r="CH68" s="52"/>
      <c r="CI68" s="52"/>
      <c r="CJ68" s="173">
        <f t="shared" si="3"/>
        <v>0</v>
      </c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6"/>
    </row>
    <row r="69" spans="1:104" ht="88.5" customHeight="1">
      <c r="A69" s="185" t="s">
        <v>49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95"/>
      <c r="AC69" s="92"/>
      <c r="AD69" s="95" t="s">
        <v>24</v>
      </c>
      <c r="AE69" s="170" t="s">
        <v>24</v>
      </c>
      <c r="AF69" s="171"/>
      <c r="AG69" s="172"/>
      <c r="AH69" s="169" t="s">
        <v>50</v>
      </c>
      <c r="AI69" s="169"/>
      <c r="AJ69" s="169"/>
      <c r="AK69" s="169"/>
      <c r="AL69" s="169"/>
      <c r="AM69" s="169"/>
      <c r="AN69" s="169"/>
      <c r="AO69" s="169"/>
      <c r="AP69" s="169"/>
      <c r="AQ69" s="170"/>
      <c r="AR69" s="171"/>
      <c r="AS69" s="171"/>
      <c r="AT69" s="171"/>
      <c r="AU69" s="171"/>
      <c r="AV69" s="171"/>
      <c r="AW69" s="172"/>
      <c r="AX69" s="173">
        <f>AX70</f>
        <v>31000</v>
      </c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5"/>
      <c r="BN69" s="52"/>
      <c r="BO69" s="52"/>
      <c r="BP69" s="173">
        <f>BP70</f>
        <v>31000</v>
      </c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5"/>
      <c r="CF69" s="52"/>
      <c r="CG69" s="52"/>
      <c r="CH69" s="52"/>
      <c r="CI69" s="52"/>
      <c r="CJ69" s="173">
        <f>CJ70</f>
        <v>0</v>
      </c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6"/>
    </row>
    <row r="70" spans="1:104" ht="94.5" customHeight="1">
      <c r="A70" s="185" t="s">
        <v>49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95"/>
      <c r="AC70" s="92"/>
      <c r="AD70" s="95" t="s">
        <v>24</v>
      </c>
      <c r="AE70" s="170" t="s">
        <v>24</v>
      </c>
      <c r="AF70" s="171"/>
      <c r="AG70" s="172"/>
      <c r="AH70" s="169" t="s">
        <v>51</v>
      </c>
      <c r="AI70" s="169"/>
      <c r="AJ70" s="169"/>
      <c r="AK70" s="169"/>
      <c r="AL70" s="169"/>
      <c r="AM70" s="169"/>
      <c r="AN70" s="169"/>
      <c r="AO70" s="169"/>
      <c r="AP70" s="169"/>
      <c r="AQ70" s="170"/>
      <c r="AR70" s="171"/>
      <c r="AS70" s="171"/>
      <c r="AT70" s="171"/>
      <c r="AU70" s="171"/>
      <c r="AV70" s="171"/>
      <c r="AW70" s="172"/>
      <c r="AX70" s="173">
        <v>31000</v>
      </c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5"/>
      <c r="BN70" s="52"/>
      <c r="BO70" s="52"/>
      <c r="BP70" s="173">
        <v>31000</v>
      </c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5"/>
      <c r="CF70" s="52"/>
      <c r="CG70" s="52"/>
      <c r="CH70" s="52"/>
      <c r="CI70" s="52"/>
      <c r="CJ70" s="173">
        <f>AX70-BP70</f>
        <v>0</v>
      </c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6"/>
    </row>
    <row r="71" spans="1:104" ht="54" customHeight="1">
      <c r="A71" s="187" t="s">
        <v>624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02"/>
      <c r="AC71" s="93"/>
      <c r="AD71" s="102" t="s">
        <v>24</v>
      </c>
      <c r="AE71" s="189" t="s">
        <v>24</v>
      </c>
      <c r="AF71" s="190"/>
      <c r="AG71" s="191"/>
      <c r="AH71" s="192" t="s">
        <v>623</v>
      </c>
      <c r="AI71" s="192"/>
      <c r="AJ71" s="192"/>
      <c r="AK71" s="192"/>
      <c r="AL71" s="192"/>
      <c r="AM71" s="192"/>
      <c r="AN71" s="192"/>
      <c r="AO71" s="192"/>
      <c r="AP71" s="192"/>
      <c r="AQ71" s="189"/>
      <c r="AR71" s="190"/>
      <c r="AS71" s="190"/>
      <c r="AT71" s="190"/>
      <c r="AU71" s="190"/>
      <c r="AV71" s="190"/>
      <c r="AW71" s="191"/>
      <c r="AX71" s="193">
        <f>AX72</f>
        <v>0</v>
      </c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5"/>
      <c r="BN71" s="60"/>
      <c r="BO71" s="60"/>
      <c r="BP71" s="193">
        <f>BP72</f>
        <v>2</v>
      </c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5"/>
      <c r="CF71" s="60"/>
      <c r="CG71" s="60"/>
      <c r="CH71" s="60"/>
      <c r="CI71" s="60"/>
      <c r="CJ71" s="193">
        <f>AX71-BP71</f>
        <v>-2</v>
      </c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6"/>
    </row>
    <row r="72" spans="1:104" ht="23.25" customHeight="1">
      <c r="A72" s="185" t="s">
        <v>625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95"/>
      <c r="AC72" s="92"/>
      <c r="AD72" s="95" t="s">
        <v>24</v>
      </c>
      <c r="AE72" s="170" t="s">
        <v>24</v>
      </c>
      <c r="AF72" s="171"/>
      <c r="AG72" s="172"/>
      <c r="AH72" s="169" t="s">
        <v>628</v>
      </c>
      <c r="AI72" s="169"/>
      <c r="AJ72" s="169"/>
      <c r="AK72" s="169"/>
      <c r="AL72" s="169"/>
      <c r="AM72" s="169"/>
      <c r="AN72" s="169"/>
      <c r="AO72" s="169"/>
      <c r="AP72" s="169"/>
      <c r="AQ72" s="170"/>
      <c r="AR72" s="171"/>
      <c r="AS72" s="171"/>
      <c r="AT72" s="171"/>
      <c r="AU72" s="171"/>
      <c r="AV72" s="171"/>
      <c r="AW72" s="172"/>
      <c r="AX72" s="173">
        <f>AX73</f>
        <v>0</v>
      </c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5"/>
      <c r="BN72" s="52"/>
      <c r="BO72" s="52"/>
      <c r="BP72" s="173">
        <f>BP73</f>
        <v>2</v>
      </c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5"/>
      <c r="CF72" s="52"/>
      <c r="CG72" s="52"/>
      <c r="CH72" s="52"/>
      <c r="CI72" s="52"/>
      <c r="CJ72" s="173">
        <f>AX72-BP72</f>
        <v>-2</v>
      </c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6"/>
    </row>
    <row r="73" spans="1:104" ht="30" customHeight="1">
      <c r="A73" s="185" t="s">
        <v>626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95"/>
      <c r="AC73" s="92"/>
      <c r="AD73" s="95" t="s">
        <v>24</v>
      </c>
      <c r="AE73" s="170" t="s">
        <v>24</v>
      </c>
      <c r="AF73" s="171"/>
      <c r="AG73" s="172"/>
      <c r="AH73" s="169" t="s">
        <v>639</v>
      </c>
      <c r="AI73" s="169"/>
      <c r="AJ73" s="169"/>
      <c r="AK73" s="169"/>
      <c r="AL73" s="169"/>
      <c r="AM73" s="169"/>
      <c r="AN73" s="169"/>
      <c r="AO73" s="169"/>
      <c r="AP73" s="169"/>
      <c r="AQ73" s="170"/>
      <c r="AR73" s="171"/>
      <c r="AS73" s="171"/>
      <c r="AT73" s="171"/>
      <c r="AU73" s="171"/>
      <c r="AV73" s="171"/>
      <c r="AW73" s="172"/>
      <c r="AX73" s="173">
        <f>AX74</f>
        <v>0</v>
      </c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5"/>
      <c r="BN73" s="52"/>
      <c r="BO73" s="52"/>
      <c r="BP73" s="173">
        <f>BP74</f>
        <v>2</v>
      </c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5"/>
      <c r="CF73" s="52"/>
      <c r="CG73" s="52"/>
      <c r="CH73" s="52"/>
      <c r="CI73" s="52"/>
      <c r="CJ73" s="173">
        <f>CJ74</f>
        <v>-2</v>
      </c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6"/>
    </row>
    <row r="74" spans="1:104" ht="60" customHeight="1">
      <c r="A74" s="185" t="s">
        <v>627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95"/>
      <c r="AC74" s="92"/>
      <c r="AD74" s="95" t="s">
        <v>24</v>
      </c>
      <c r="AE74" s="170" t="s">
        <v>24</v>
      </c>
      <c r="AF74" s="171"/>
      <c r="AG74" s="172"/>
      <c r="AH74" s="169" t="s">
        <v>638</v>
      </c>
      <c r="AI74" s="169"/>
      <c r="AJ74" s="169"/>
      <c r="AK74" s="169"/>
      <c r="AL74" s="169"/>
      <c r="AM74" s="169"/>
      <c r="AN74" s="169"/>
      <c r="AO74" s="169"/>
      <c r="AP74" s="169"/>
      <c r="AQ74" s="170"/>
      <c r="AR74" s="171"/>
      <c r="AS74" s="171"/>
      <c r="AT74" s="171"/>
      <c r="AU74" s="171"/>
      <c r="AV74" s="171"/>
      <c r="AW74" s="172"/>
      <c r="AX74" s="173">
        <f>AX75</f>
        <v>0</v>
      </c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5"/>
      <c r="BN74" s="52"/>
      <c r="BO74" s="52"/>
      <c r="BP74" s="173">
        <f>BP75</f>
        <v>2</v>
      </c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5"/>
      <c r="CF74" s="52"/>
      <c r="CG74" s="52"/>
      <c r="CH74" s="52"/>
      <c r="CI74" s="52"/>
      <c r="CJ74" s="173">
        <f>AX74-BP74</f>
        <v>-2</v>
      </c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6"/>
    </row>
    <row r="75" spans="1:104" ht="60" customHeight="1">
      <c r="A75" s="185" t="s">
        <v>627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95"/>
      <c r="AC75" s="92"/>
      <c r="AD75" s="95" t="s">
        <v>24</v>
      </c>
      <c r="AE75" s="170" t="s">
        <v>24</v>
      </c>
      <c r="AF75" s="171"/>
      <c r="AG75" s="172"/>
      <c r="AH75" s="169" t="s">
        <v>637</v>
      </c>
      <c r="AI75" s="169"/>
      <c r="AJ75" s="169"/>
      <c r="AK75" s="169"/>
      <c r="AL75" s="169"/>
      <c r="AM75" s="169"/>
      <c r="AN75" s="169"/>
      <c r="AO75" s="169"/>
      <c r="AP75" s="169"/>
      <c r="AQ75" s="170"/>
      <c r="AR75" s="171"/>
      <c r="AS75" s="171"/>
      <c r="AT75" s="171"/>
      <c r="AU75" s="171"/>
      <c r="AV75" s="171"/>
      <c r="AW75" s="172"/>
      <c r="AX75" s="173">
        <v>0</v>
      </c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5"/>
      <c r="BN75" s="52"/>
      <c r="BO75" s="52"/>
      <c r="BP75" s="173">
        <v>2</v>
      </c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5"/>
      <c r="CF75" s="52"/>
      <c r="CG75" s="52"/>
      <c r="CH75" s="52"/>
      <c r="CI75" s="52"/>
      <c r="CJ75" s="173">
        <f>AX75-BP75</f>
        <v>-2</v>
      </c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6"/>
    </row>
    <row r="76" spans="1:104" ht="40.5" customHeight="1">
      <c r="A76" s="187" t="s">
        <v>553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02"/>
      <c r="AC76" s="93"/>
      <c r="AD76" s="102" t="s">
        <v>24</v>
      </c>
      <c r="AE76" s="189" t="s">
        <v>24</v>
      </c>
      <c r="AF76" s="190"/>
      <c r="AG76" s="191"/>
      <c r="AH76" s="192" t="s">
        <v>549</v>
      </c>
      <c r="AI76" s="192"/>
      <c r="AJ76" s="192"/>
      <c r="AK76" s="192"/>
      <c r="AL76" s="192"/>
      <c r="AM76" s="192"/>
      <c r="AN76" s="192"/>
      <c r="AO76" s="192"/>
      <c r="AP76" s="192"/>
      <c r="AQ76" s="189"/>
      <c r="AR76" s="190"/>
      <c r="AS76" s="190"/>
      <c r="AT76" s="190"/>
      <c r="AU76" s="190"/>
      <c r="AV76" s="190"/>
      <c r="AW76" s="191"/>
      <c r="AX76" s="193">
        <f>AX77</f>
        <v>3400</v>
      </c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5"/>
      <c r="BN76" s="60"/>
      <c r="BO76" s="60"/>
      <c r="BP76" s="193">
        <f>BP77</f>
        <v>10882.93</v>
      </c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5"/>
      <c r="CF76" s="60"/>
      <c r="CG76" s="60"/>
      <c r="CH76" s="60"/>
      <c r="CI76" s="60"/>
      <c r="CJ76" s="193">
        <f>AX76-BP76</f>
        <v>-7482.93</v>
      </c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6"/>
    </row>
    <row r="77" spans="1:104" ht="32.25" customHeight="1">
      <c r="A77" s="185" t="s">
        <v>554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95"/>
      <c r="AC77" s="92"/>
      <c r="AD77" s="95" t="s">
        <v>24</v>
      </c>
      <c r="AE77" s="170" t="s">
        <v>24</v>
      </c>
      <c r="AF77" s="171"/>
      <c r="AG77" s="172"/>
      <c r="AH77" s="169" t="s">
        <v>550</v>
      </c>
      <c r="AI77" s="169"/>
      <c r="AJ77" s="169"/>
      <c r="AK77" s="169"/>
      <c r="AL77" s="169"/>
      <c r="AM77" s="169"/>
      <c r="AN77" s="169"/>
      <c r="AO77" s="169"/>
      <c r="AP77" s="169"/>
      <c r="AQ77" s="170"/>
      <c r="AR77" s="171"/>
      <c r="AS77" s="171"/>
      <c r="AT77" s="171"/>
      <c r="AU77" s="171"/>
      <c r="AV77" s="171"/>
      <c r="AW77" s="172"/>
      <c r="AX77" s="173">
        <f>AX78</f>
        <v>3400</v>
      </c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5"/>
      <c r="BN77" s="52"/>
      <c r="BO77" s="52"/>
      <c r="BP77" s="173">
        <f>BP78</f>
        <v>10882.93</v>
      </c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5"/>
      <c r="CF77" s="52"/>
      <c r="CG77" s="52"/>
      <c r="CH77" s="52"/>
      <c r="CI77" s="52"/>
      <c r="CJ77" s="173">
        <f>AX77-BP77</f>
        <v>-7482.93</v>
      </c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6"/>
    </row>
    <row r="78" spans="1:104" ht="32.25" customHeight="1">
      <c r="A78" s="185" t="s">
        <v>555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95"/>
      <c r="AC78" s="92"/>
      <c r="AD78" s="95" t="s">
        <v>24</v>
      </c>
      <c r="AE78" s="170" t="s">
        <v>24</v>
      </c>
      <c r="AF78" s="171"/>
      <c r="AG78" s="172"/>
      <c r="AH78" s="169" t="s">
        <v>551</v>
      </c>
      <c r="AI78" s="169"/>
      <c r="AJ78" s="169"/>
      <c r="AK78" s="169"/>
      <c r="AL78" s="169"/>
      <c r="AM78" s="169"/>
      <c r="AN78" s="169"/>
      <c r="AO78" s="169"/>
      <c r="AP78" s="169"/>
      <c r="AQ78" s="170"/>
      <c r="AR78" s="171"/>
      <c r="AS78" s="171"/>
      <c r="AT78" s="171"/>
      <c r="AU78" s="171"/>
      <c r="AV78" s="171"/>
      <c r="AW78" s="172"/>
      <c r="AX78" s="173">
        <f>AX79</f>
        <v>3400</v>
      </c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5"/>
      <c r="BN78" s="52"/>
      <c r="BO78" s="52"/>
      <c r="BP78" s="173">
        <f>BP79</f>
        <v>10882.93</v>
      </c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5"/>
      <c r="CF78" s="52"/>
      <c r="CG78" s="52"/>
      <c r="CH78" s="52"/>
      <c r="CI78" s="52"/>
      <c r="CJ78" s="173">
        <f>CJ79</f>
        <v>-7482.93</v>
      </c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6"/>
    </row>
    <row r="79" spans="1:104" ht="32.25" customHeight="1">
      <c r="A79" s="185" t="s">
        <v>556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95"/>
      <c r="AC79" s="92"/>
      <c r="AD79" s="95" t="s">
        <v>24</v>
      </c>
      <c r="AE79" s="170" t="s">
        <v>24</v>
      </c>
      <c r="AF79" s="171"/>
      <c r="AG79" s="172"/>
      <c r="AH79" s="169" t="s">
        <v>552</v>
      </c>
      <c r="AI79" s="169"/>
      <c r="AJ79" s="169"/>
      <c r="AK79" s="169"/>
      <c r="AL79" s="169"/>
      <c r="AM79" s="169"/>
      <c r="AN79" s="169"/>
      <c r="AO79" s="169"/>
      <c r="AP79" s="169"/>
      <c r="AQ79" s="170"/>
      <c r="AR79" s="171"/>
      <c r="AS79" s="171"/>
      <c r="AT79" s="171"/>
      <c r="AU79" s="171"/>
      <c r="AV79" s="171"/>
      <c r="AW79" s="172"/>
      <c r="AX79" s="173">
        <v>3400</v>
      </c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5"/>
      <c r="BN79" s="52"/>
      <c r="BO79" s="52"/>
      <c r="BP79" s="173">
        <v>10882.93</v>
      </c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5"/>
      <c r="CF79" s="52"/>
      <c r="CG79" s="52"/>
      <c r="CH79" s="52"/>
      <c r="CI79" s="52"/>
      <c r="CJ79" s="173">
        <f>AX79-BP79</f>
        <v>-7482.93</v>
      </c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6"/>
    </row>
    <row r="80" spans="1:104" ht="39" customHeight="1">
      <c r="A80" s="187" t="s">
        <v>142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02"/>
      <c r="AC80" s="93"/>
      <c r="AD80" s="102" t="s">
        <v>24</v>
      </c>
      <c r="AE80" s="189" t="s">
        <v>24</v>
      </c>
      <c r="AF80" s="190"/>
      <c r="AG80" s="191"/>
      <c r="AH80" s="192" t="s">
        <v>143</v>
      </c>
      <c r="AI80" s="192"/>
      <c r="AJ80" s="192"/>
      <c r="AK80" s="192"/>
      <c r="AL80" s="192"/>
      <c r="AM80" s="192"/>
      <c r="AN80" s="192"/>
      <c r="AO80" s="192"/>
      <c r="AP80" s="192"/>
      <c r="AQ80" s="189"/>
      <c r="AR80" s="190"/>
      <c r="AS80" s="190"/>
      <c r="AT80" s="190"/>
      <c r="AU80" s="190"/>
      <c r="AV80" s="190"/>
      <c r="AW80" s="191"/>
      <c r="AX80" s="193">
        <f>AX81</f>
        <v>0</v>
      </c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5"/>
      <c r="BN80" s="60"/>
      <c r="BO80" s="60"/>
      <c r="BP80" s="193">
        <f>BP81</f>
        <v>0</v>
      </c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5"/>
      <c r="CF80" s="60"/>
      <c r="CG80" s="60"/>
      <c r="CH80" s="60"/>
      <c r="CI80" s="60"/>
      <c r="CJ80" s="193">
        <f>AX80-BP80</f>
        <v>0</v>
      </c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6"/>
    </row>
    <row r="81" spans="1:104" ht="70.5" customHeight="1">
      <c r="A81" s="185" t="s">
        <v>205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95"/>
      <c r="AC81" s="92"/>
      <c r="AD81" s="95" t="s">
        <v>24</v>
      </c>
      <c r="AE81" s="170" t="s">
        <v>24</v>
      </c>
      <c r="AF81" s="171"/>
      <c r="AG81" s="172"/>
      <c r="AH81" s="169" t="s">
        <v>144</v>
      </c>
      <c r="AI81" s="169"/>
      <c r="AJ81" s="169"/>
      <c r="AK81" s="169"/>
      <c r="AL81" s="169"/>
      <c r="AM81" s="169"/>
      <c r="AN81" s="169"/>
      <c r="AO81" s="169"/>
      <c r="AP81" s="169"/>
      <c r="AQ81" s="170"/>
      <c r="AR81" s="171"/>
      <c r="AS81" s="171"/>
      <c r="AT81" s="171"/>
      <c r="AU81" s="171"/>
      <c r="AV81" s="171"/>
      <c r="AW81" s="172"/>
      <c r="AX81" s="173">
        <f>AX82</f>
        <v>0</v>
      </c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5"/>
      <c r="BN81" s="52"/>
      <c r="BO81" s="52"/>
      <c r="BP81" s="173">
        <f>BP82</f>
        <v>0</v>
      </c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5"/>
      <c r="CF81" s="52"/>
      <c r="CG81" s="52"/>
      <c r="CH81" s="52"/>
      <c r="CI81" s="52"/>
      <c r="CJ81" s="173">
        <f>AX81-BP81</f>
        <v>0</v>
      </c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6"/>
    </row>
    <row r="82" spans="1:104" ht="65.25" customHeight="1">
      <c r="A82" s="185" t="s">
        <v>489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95"/>
      <c r="AC82" s="92"/>
      <c r="AD82" s="95" t="s">
        <v>24</v>
      </c>
      <c r="AE82" s="170" t="s">
        <v>24</v>
      </c>
      <c r="AF82" s="171"/>
      <c r="AG82" s="172"/>
      <c r="AH82" s="169" t="s">
        <v>488</v>
      </c>
      <c r="AI82" s="169"/>
      <c r="AJ82" s="169"/>
      <c r="AK82" s="169"/>
      <c r="AL82" s="169"/>
      <c r="AM82" s="169"/>
      <c r="AN82" s="169"/>
      <c r="AO82" s="169"/>
      <c r="AP82" s="169"/>
      <c r="AQ82" s="170"/>
      <c r="AR82" s="171"/>
      <c r="AS82" s="171"/>
      <c r="AT82" s="171"/>
      <c r="AU82" s="171"/>
      <c r="AV82" s="171"/>
      <c r="AW82" s="172"/>
      <c r="AX82" s="173">
        <f>AX83</f>
        <v>0</v>
      </c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5"/>
      <c r="BN82" s="52"/>
      <c r="BO82" s="52"/>
      <c r="BP82" s="173">
        <f>BP83</f>
        <v>0</v>
      </c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5"/>
      <c r="CF82" s="52"/>
      <c r="CG82" s="52"/>
      <c r="CH82" s="52"/>
      <c r="CI82" s="52"/>
      <c r="CJ82" s="173">
        <f>CJ83</f>
        <v>0</v>
      </c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6"/>
    </row>
    <row r="83" spans="1:104" ht="57" customHeight="1">
      <c r="A83" s="185" t="s">
        <v>487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95"/>
      <c r="AC83" s="92"/>
      <c r="AD83" s="95" t="s">
        <v>24</v>
      </c>
      <c r="AE83" s="170" t="s">
        <v>24</v>
      </c>
      <c r="AF83" s="171"/>
      <c r="AG83" s="172"/>
      <c r="AH83" s="169" t="s">
        <v>486</v>
      </c>
      <c r="AI83" s="169"/>
      <c r="AJ83" s="169"/>
      <c r="AK83" s="169"/>
      <c r="AL83" s="169"/>
      <c r="AM83" s="169"/>
      <c r="AN83" s="169"/>
      <c r="AO83" s="169"/>
      <c r="AP83" s="169"/>
      <c r="AQ83" s="170"/>
      <c r="AR83" s="171"/>
      <c r="AS83" s="171"/>
      <c r="AT83" s="171"/>
      <c r="AU83" s="171"/>
      <c r="AV83" s="171"/>
      <c r="AW83" s="172"/>
      <c r="AX83" s="173">
        <v>0</v>
      </c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5"/>
      <c r="BN83" s="52"/>
      <c r="BO83" s="52"/>
      <c r="BP83" s="173">
        <v>0</v>
      </c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5"/>
      <c r="CF83" s="52"/>
      <c r="CG83" s="52"/>
      <c r="CH83" s="52"/>
      <c r="CI83" s="52"/>
      <c r="CJ83" s="173">
        <f>AX83-BP83</f>
        <v>0</v>
      </c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6"/>
    </row>
    <row r="84" spans="1:104" s="39" customFormat="1" ht="25.5" customHeight="1">
      <c r="A84" s="286" t="s">
        <v>192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104"/>
      <c r="AC84" s="129"/>
      <c r="AD84" s="160" t="s">
        <v>24</v>
      </c>
      <c r="AE84" s="161"/>
      <c r="AF84" s="162"/>
      <c r="AG84" s="163"/>
      <c r="AH84" s="224" t="s">
        <v>193</v>
      </c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6"/>
      <c r="AX84" s="227">
        <f>AX88+AX85</f>
        <v>19400</v>
      </c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164"/>
      <c r="BL84" s="164"/>
      <c r="BM84" s="165"/>
      <c r="BN84" s="166"/>
      <c r="BO84" s="166"/>
      <c r="BP84" s="227">
        <f>BP88+BP85</f>
        <v>19400</v>
      </c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164">
        <f>-BP84</f>
        <v>-19400</v>
      </c>
      <c r="CC84" s="164"/>
      <c r="CD84" s="164"/>
      <c r="CE84" s="165"/>
      <c r="CF84" s="166"/>
      <c r="CG84" s="166"/>
      <c r="CH84" s="166"/>
      <c r="CI84" s="166"/>
      <c r="CJ84" s="227">
        <f aca="true" t="shared" si="4" ref="CJ84:CJ89">SUM(AX84-BP84)</f>
        <v>0</v>
      </c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90"/>
    </row>
    <row r="85" spans="1:104" s="39" customFormat="1" ht="84.75" customHeight="1">
      <c r="A85" s="177" t="s">
        <v>545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04"/>
      <c r="AC85" s="129"/>
      <c r="AD85" s="131" t="s">
        <v>24</v>
      </c>
      <c r="AE85" s="40"/>
      <c r="AF85" s="41"/>
      <c r="AG85" s="42"/>
      <c r="AH85" s="179" t="s">
        <v>541</v>
      </c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2"/>
      <c r="AX85" s="182">
        <v>18000</v>
      </c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67"/>
      <c r="BL85" s="67"/>
      <c r="BM85" s="68"/>
      <c r="BN85" s="69"/>
      <c r="BO85" s="69"/>
      <c r="BP85" s="182">
        <f>BP86</f>
        <v>18000</v>
      </c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67"/>
      <c r="CC85" s="67"/>
      <c r="CD85" s="67"/>
      <c r="CE85" s="68"/>
      <c r="CF85" s="69"/>
      <c r="CG85" s="69"/>
      <c r="CH85" s="69"/>
      <c r="CI85" s="69"/>
      <c r="CJ85" s="182">
        <f t="shared" si="4"/>
        <v>0</v>
      </c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8"/>
    </row>
    <row r="86" spans="1:104" s="39" customFormat="1" ht="82.5" customHeight="1">
      <c r="A86" s="185" t="s">
        <v>544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200"/>
      <c r="AB86" s="104"/>
      <c r="AC86" s="129"/>
      <c r="AD86" s="131" t="s">
        <v>24</v>
      </c>
      <c r="AE86" s="40"/>
      <c r="AF86" s="41"/>
      <c r="AG86" s="42"/>
      <c r="AH86" s="179" t="s">
        <v>540</v>
      </c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2"/>
      <c r="AX86" s="182">
        <f>AX87</f>
        <v>3000</v>
      </c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67"/>
      <c r="BL86" s="67"/>
      <c r="BM86" s="68"/>
      <c r="BN86" s="69"/>
      <c r="BO86" s="69"/>
      <c r="BP86" s="182">
        <v>18000</v>
      </c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67"/>
      <c r="CC86" s="67"/>
      <c r="CD86" s="67"/>
      <c r="CE86" s="68"/>
      <c r="CF86" s="69"/>
      <c r="CG86" s="69"/>
      <c r="CH86" s="69"/>
      <c r="CI86" s="69"/>
      <c r="CJ86" s="182">
        <f t="shared" si="4"/>
        <v>-15000</v>
      </c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8"/>
    </row>
    <row r="87" spans="1:104" s="39" customFormat="1" ht="137.25" customHeight="1">
      <c r="A87" s="185" t="s">
        <v>546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200"/>
      <c r="AB87" s="104"/>
      <c r="AC87" s="129"/>
      <c r="AD87" s="131" t="s">
        <v>24</v>
      </c>
      <c r="AE87" s="40"/>
      <c r="AF87" s="41"/>
      <c r="AG87" s="42"/>
      <c r="AH87" s="179" t="s">
        <v>539</v>
      </c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2"/>
      <c r="AX87" s="182">
        <v>3000</v>
      </c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67"/>
      <c r="BL87" s="67"/>
      <c r="BM87" s="68"/>
      <c r="BN87" s="69"/>
      <c r="BO87" s="69"/>
      <c r="BP87" s="288">
        <v>3000</v>
      </c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67"/>
      <c r="CC87" s="67"/>
      <c r="CD87" s="67"/>
      <c r="CE87" s="68"/>
      <c r="CF87" s="69"/>
      <c r="CG87" s="69"/>
      <c r="CH87" s="69"/>
      <c r="CI87" s="69"/>
      <c r="CJ87" s="182">
        <f t="shared" si="4"/>
        <v>0</v>
      </c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8"/>
    </row>
    <row r="88" spans="1:104" s="39" customFormat="1" ht="37.5" customHeight="1">
      <c r="A88" s="177" t="s">
        <v>560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04"/>
      <c r="AC88" s="129"/>
      <c r="AD88" s="131" t="s">
        <v>24</v>
      </c>
      <c r="AE88" s="40"/>
      <c r="AF88" s="41"/>
      <c r="AG88" s="42"/>
      <c r="AH88" s="179" t="s">
        <v>562</v>
      </c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2"/>
      <c r="AX88" s="182">
        <f>AX89</f>
        <v>1400</v>
      </c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67"/>
      <c r="BL88" s="67"/>
      <c r="BM88" s="68"/>
      <c r="BN88" s="69"/>
      <c r="BO88" s="69"/>
      <c r="BP88" s="182">
        <f>BP89</f>
        <v>1400</v>
      </c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67"/>
      <c r="CC88" s="67"/>
      <c r="CD88" s="67"/>
      <c r="CE88" s="68"/>
      <c r="CF88" s="69"/>
      <c r="CG88" s="69"/>
      <c r="CH88" s="69"/>
      <c r="CI88" s="69"/>
      <c r="CJ88" s="182">
        <f t="shared" si="4"/>
        <v>0</v>
      </c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8"/>
    </row>
    <row r="89" spans="1:104" s="39" customFormat="1" ht="48.75" customHeight="1">
      <c r="A89" s="177" t="s">
        <v>559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104"/>
      <c r="AC89" s="129"/>
      <c r="AD89" s="131" t="s">
        <v>24</v>
      </c>
      <c r="AE89" s="40"/>
      <c r="AF89" s="41"/>
      <c r="AG89" s="42"/>
      <c r="AH89" s="179" t="s">
        <v>558</v>
      </c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2"/>
      <c r="AX89" s="182">
        <f>AX90</f>
        <v>1400</v>
      </c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67"/>
      <c r="BL89" s="67"/>
      <c r="BM89" s="68"/>
      <c r="BN89" s="69"/>
      <c r="BO89" s="69"/>
      <c r="BP89" s="182">
        <f>BP90</f>
        <v>1400</v>
      </c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67"/>
      <c r="CC89" s="67"/>
      <c r="CD89" s="67"/>
      <c r="CE89" s="68"/>
      <c r="CF89" s="69"/>
      <c r="CG89" s="69"/>
      <c r="CH89" s="69"/>
      <c r="CI89" s="69"/>
      <c r="CJ89" s="182">
        <f t="shared" si="4"/>
        <v>0</v>
      </c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8"/>
    </row>
    <row r="90" spans="1:104" s="39" customFormat="1" ht="110.25" customHeight="1">
      <c r="A90" s="177" t="s">
        <v>557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04"/>
      <c r="AC90" s="129"/>
      <c r="AD90" s="131" t="s">
        <v>24</v>
      </c>
      <c r="AE90" s="40"/>
      <c r="AF90" s="41"/>
      <c r="AG90" s="42"/>
      <c r="AH90" s="179" t="s">
        <v>561</v>
      </c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1"/>
      <c r="AX90" s="182">
        <v>1400</v>
      </c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67"/>
      <c r="BL90" s="67"/>
      <c r="BM90" s="68"/>
      <c r="BN90" s="69"/>
      <c r="BO90" s="69"/>
      <c r="BP90" s="182">
        <v>1400</v>
      </c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67"/>
      <c r="CC90" s="67"/>
      <c r="CD90" s="67"/>
      <c r="CE90" s="68"/>
      <c r="CF90" s="69"/>
      <c r="CG90" s="69"/>
      <c r="CH90" s="69"/>
      <c r="CI90" s="69"/>
      <c r="CJ90" s="182">
        <f>SUM(AX90-BP90)</f>
        <v>0</v>
      </c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4"/>
    </row>
    <row r="91" spans="1:104" s="37" customFormat="1" ht="21" customHeight="1">
      <c r="A91" s="187" t="s">
        <v>183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02"/>
      <c r="AC91" s="93"/>
      <c r="AD91" s="102" t="s">
        <v>24</v>
      </c>
      <c r="AE91" s="189" t="s">
        <v>24</v>
      </c>
      <c r="AF91" s="190"/>
      <c r="AG91" s="191"/>
      <c r="AH91" s="192" t="s">
        <v>180</v>
      </c>
      <c r="AI91" s="192"/>
      <c r="AJ91" s="192"/>
      <c r="AK91" s="192"/>
      <c r="AL91" s="192"/>
      <c r="AM91" s="192"/>
      <c r="AN91" s="192"/>
      <c r="AO91" s="192"/>
      <c r="AP91" s="192"/>
      <c r="AQ91" s="189"/>
      <c r="AR91" s="190"/>
      <c r="AS91" s="190"/>
      <c r="AT91" s="190"/>
      <c r="AU91" s="190"/>
      <c r="AV91" s="190"/>
      <c r="AW91" s="191"/>
      <c r="AX91" s="193">
        <f>AX92</f>
        <v>0</v>
      </c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5"/>
      <c r="BN91" s="60"/>
      <c r="BO91" s="60"/>
      <c r="BP91" s="193">
        <f>BP92</f>
        <v>0</v>
      </c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5"/>
      <c r="CF91" s="60"/>
      <c r="CG91" s="60"/>
      <c r="CH91" s="60"/>
      <c r="CI91" s="60"/>
      <c r="CJ91" s="193">
        <f aca="true" t="shared" si="5" ref="CJ91:CJ96">AX91-BP91</f>
        <v>0</v>
      </c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6"/>
    </row>
    <row r="92" spans="1:104" ht="26.25" customHeight="1">
      <c r="A92" s="185" t="s">
        <v>184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95"/>
      <c r="AC92" s="92"/>
      <c r="AD92" s="95" t="s">
        <v>24</v>
      </c>
      <c r="AE92" s="170" t="s">
        <v>24</v>
      </c>
      <c r="AF92" s="171"/>
      <c r="AG92" s="172"/>
      <c r="AH92" s="169" t="s">
        <v>181</v>
      </c>
      <c r="AI92" s="169"/>
      <c r="AJ92" s="169"/>
      <c r="AK92" s="169"/>
      <c r="AL92" s="169"/>
      <c r="AM92" s="169"/>
      <c r="AN92" s="169"/>
      <c r="AO92" s="169"/>
      <c r="AP92" s="169"/>
      <c r="AQ92" s="170"/>
      <c r="AR92" s="171"/>
      <c r="AS92" s="171"/>
      <c r="AT92" s="171"/>
      <c r="AU92" s="171"/>
      <c r="AV92" s="171"/>
      <c r="AW92" s="172"/>
      <c r="AX92" s="173">
        <f>AX93</f>
        <v>0</v>
      </c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5"/>
      <c r="BN92" s="52"/>
      <c r="BO92" s="52"/>
      <c r="BP92" s="173">
        <f>BP93</f>
        <v>0</v>
      </c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5"/>
      <c r="CF92" s="52"/>
      <c r="CG92" s="52"/>
      <c r="CH92" s="52"/>
      <c r="CI92" s="52"/>
      <c r="CJ92" s="173">
        <f t="shared" si="5"/>
        <v>0</v>
      </c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6"/>
    </row>
    <row r="93" spans="1:104" ht="26.25" customHeight="1">
      <c r="A93" s="185" t="s">
        <v>185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95"/>
      <c r="AC93" s="92"/>
      <c r="AD93" s="95" t="s">
        <v>24</v>
      </c>
      <c r="AE93" s="170" t="s">
        <v>24</v>
      </c>
      <c r="AF93" s="171"/>
      <c r="AG93" s="172"/>
      <c r="AH93" s="169" t="s">
        <v>182</v>
      </c>
      <c r="AI93" s="169"/>
      <c r="AJ93" s="169"/>
      <c r="AK93" s="169"/>
      <c r="AL93" s="169"/>
      <c r="AM93" s="169"/>
      <c r="AN93" s="169"/>
      <c r="AO93" s="169"/>
      <c r="AP93" s="169"/>
      <c r="AQ93" s="170"/>
      <c r="AR93" s="171"/>
      <c r="AS93" s="171"/>
      <c r="AT93" s="171"/>
      <c r="AU93" s="171"/>
      <c r="AV93" s="171"/>
      <c r="AW93" s="172"/>
      <c r="AX93" s="173">
        <v>0</v>
      </c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5"/>
      <c r="BN93" s="52"/>
      <c r="BO93" s="52"/>
      <c r="BP93" s="173">
        <v>0</v>
      </c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5"/>
      <c r="CF93" s="52"/>
      <c r="CG93" s="52"/>
      <c r="CH93" s="52"/>
      <c r="CI93" s="52"/>
      <c r="CJ93" s="173">
        <f t="shared" si="5"/>
        <v>0</v>
      </c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6"/>
    </row>
    <row r="94" spans="1:104" ht="19.5" customHeight="1">
      <c r="A94" s="187" t="s">
        <v>52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95"/>
      <c r="AC94" s="92"/>
      <c r="AD94" s="95" t="s">
        <v>24</v>
      </c>
      <c r="AE94" s="189" t="s">
        <v>24</v>
      </c>
      <c r="AF94" s="190"/>
      <c r="AG94" s="191"/>
      <c r="AH94" s="192" t="s">
        <v>53</v>
      </c>
      <c r="AI94" s="192"/>
      <c r="AJ94" s="192"/>
      <c r="AK94" s="192"/>
      <c r="AL94" s="192"/>
      <c r="AM94" s="192"/>
      <c r="AN94" s="192"/>
      <c r="AO94" s="192"/>
      <c r="AP94" s="192"/>
      <c r="AQ94" s="189"/>
      <c r="AR94" s="190"/>
      <c r="AS94" s="190"/>
      <c r="AT94" s="190"/>
      <c r="AU94" s="190"/>
      <c r="AV94" s="190"/>
      <c r="AW94" s="191"/>
      <c r="AX94" s="193">
        <f>AX95+AX109</f>
        <v>6955060</v>
      </c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5"/>
      <c r="BN94" s="60"/>
      <c r="BO94" s="60"/>
      <c r="BP94" s="193">
        <f>BP95+BP109</f>
        <v>6954962.08</v>
      </c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5"/>
      <c r="CF94" s="60"/>
      <c r="CG94" s="60"/>
      <c r="CH94" s="60"/>
      <c r="CI94" s="60"/>
      <c r="CJ94" s="193">
        <f t="shared" si="5"/>
        <v>97.9199999999255</v>
      </c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6"/>
    </row>
    <row r="95" spans="1:104" ht="39.75" customHeight="1">
      <c r="A95" s="185" t="s">
        <v>54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95"/>
      <c r="AC95" s="92"/>
      <c r="AD95" s="95" t="s">
        <v>24</v>
      </c>
      <c r="AE95" s="170" t="s">
        <v>24</v>
      </c>
      <c r="AF95" s="171"/>
      <c r="AG95" s="172"/>
      <c r="AH95" s="169" t="s">
        <v>55</v>
      </c>
      <c r="AI95" s="169"/>
      <c r="AJ95" s="169"/>
      <c r="AK95" s="169"/>
      <c r="AL95" s="169"/>
      <c r="AM95" s="169"/>
      <c r="AN95" s="169"/>
      <c r="AO95" s="169"/>
      <c r="AP95" s="169"/>
      <c r="AQ95" s="170"/>
      <c r="AR95" s="171"/>
      <c r="AS95" s="171"/>
      <c r="AT95" s="171"/>
      <c r="AU95" s="171"/>
      <c r="AV95" s="171"/>
      <c r="AW95" s="172"/>
      <c r="AX95" s="173">
        <f>AX96+AX99+AX104</f>
        <v>6950060</v>
      </c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5"/>
      <c r="BN95" s="52"/>
      <c r="BO95" s="52"/>
      <c r="BP95" s="173">
        <f>BP96+BP99+BP104</f>
        <v>6949962.08</v>
      </c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5"/>
      <c r="CF95" s="52"/>
      <c r="CG95" s="52"/>
      <c r="CH95" s="52"/>
      <c r="CI95" s="52"/>
      <c r="CJ95" s="173">
        <f t="shared" si="5"/>
        <v>97.9199999999255</v>
      </c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6"/>
    </row>
    <row r="96" spans="1:104" ht="40.5" customHeight="1">
      <c r="A96" s="185" t="s">
        <v>56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95"/>
      <c r="AC96" s="92"/>
      <c r="AD96" s="95" t="s">
        <v>24</v>
      </c>
      <c r="AE96" s="170" t="s">
        <v>24</v>
      </c>
      <c r="AF96" s="171"/>
      <c r="AG96" s="172"/>
      <c r="AH96" s="169" t="s">
        <v>57</v>
      </c>
      <c r="AI96" s="169"/>
      <c r="AJ96" s="169"/>
      <c r="AK96" s="169"/>
      <c r="AL96" s="169"/>
      <c r="AM96" s="169"/>
      <c r="AN96" s="169"/>
      <c r="AO96" s="169"/>
      <c r="AP96" s="169"/>
      <c r="AQ96" s="170"/>
      <c r="AR96" s="171"/>
      <c r="AS96" s="171"/>
      <c r="AT96" s="171"/>
      <c r="AU96" s="171"/>
      <c r="AV96" s="171"/>
      <c r="AW96" s="172"/>
      <c r="AX96" s="173">
        <f>AX97</f>
        <v>6326600</v>
      </c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5"/>
      <c r="BN96" s="52"/>
      <c r="BO96" s="52"/>
      <c r="BP96" s="173">
        <f>BP97</f>
        <v>6326600</v>
      </c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5"/>
      <c r="CF96" s="52"/>
      <c r="CG96" s="52"/>
      <c r="CH96" s="52"/>
      <c r="CI96" s="52"/>
      <c r="CJ96" s="173">
        <f t="shared" si="5"/>
        <v>0</v>
      </c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6"/>
    </row>
    <row r="97" spans="1:104" ht="26.25" customHeight="1">
      <c r="A97" s="185" t="s">
        <v>58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95"/>
      <c r="AC97" s="92"/>
      <c r="AD97" s="95" t="s">
        <v>24</v>
      </c>
      <c r="AE97" s="170" t="s">
        <v>24</v>
      </c>
      <c r="AF97" s="171"/>
      <c r="AG97" s="172"/>
      <c r="AH97" s="169" t="s">
        <v>59</v>
      </c>
      <c r="AI97" s="169"/>
      <c r="AJ97" s="169"/>
      <c r="AK97" s="169"/>
      <c r="AL97" s="169"/>
      <c r="AM97" s="169"/>
      <c r="AN97" s="169"/>
      <c r="AO97" s="169"/>
      <c r="AP97" s="169"/>
      <c r="AQ97" s="170"/>
      <c r="AR97" s="171"/>
      <c r="AS97" s="171"/>
      <c r="AT97" s="171"/>
      <c r="AU97" s="171"/>
      <c r="AV97" s="171"/>
      <c r="AW97" s="172"/>
      <c r="AX97" s="173">
        <f>AX98</f>
        <v>6326600</v>
      </c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5"/>
      <c r="BN97" s="52"/>
      <c r="BO97" s="52"/>
      <c r="BP97" s="173">
        <f>BP98</f>
        <v>6326600</v>
      </c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5"/>
      <c r="CF97" s="52"/>
      <c r="CG97" s="52"/>
      <c r="CH97" s="52"/>
      <c r="CI97" s="52"/>
      <c r="CJ97" s="173">
        <f>CJ98</f>
        <v>0</v>
      </c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6"/>
    </row>
    <row r="98" spans="1:104" ht="36.75" customHeight="1">
      <c r="A98" s="185" t="s">
        <v>186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95"/>
      <c r="AC98" s="92"/>
      <c r="AD98" s="95" t="s">
        <v>24</v>
      </c>
      <c r="AE98" s="170" t="s">
        <v>24</v>
      </c>
      <c r="AF98" s="171"/>
      <c r="AG98" s="172"/>
      <c r="AH98" s="169" t="s">
        <v>60</v>
      </c>
      <c r="AI98" s="169"/>
      <c r="AJ98" s="169"/>
      <c r="AK98" s="169"/>
      <c r="AL98" s="169"/>
      <c r="AM98" s="169"/>
      <c r="AN98" s="169"/>
      <c r="AO98" s="169"/>
      <c r="AP98" s="169"/>
      <c r="AQ98" s="170"/>
      <c r="AR98" s="171"/>
      <c r="AS98" s="171"/>
      <c r="AT98" s="171"/>
      <c r="AU98" s="171"/>
      <c r="AV98" s="171"/>
      <c r="AW98" s="172"/>
      <c r="AX98" s="173">
        <v>6326600</v>
      </c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5"/>
      <c r="BN98" s="52"/>
      <c r="BO98" s="52"/>
      <c r="BP98" s="173">
        <v>6326600</v>
      </c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5"/>
      <c r="CF98" s="52"/>
      <c r="CG98" s="52"/>
      <c r="CH98" s="52"/>
      <c r="CI98" s="52"/>
      <c r="CJ98" s="173">
        <f>AX98-BP98</f>
        <v>0</v>
      </c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6"/>
    </row>
    <row r="99" spans="1:104" ht="39.75" customHeight="1">
      <c r="A99" s="185" t="s">
        <v>61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95"/>
      <c r="AC99" s="92"/>
      <c r="AD99" s="95" t="s">
        <v>24</v>
      </c>
      <c r="AE99" s="170" t="s">
        <v>24</v>
      </c>
      <c r="AF99" s="171"/>
      <c r="AG99" s="172"/>
      <c r="AH99" s="169" t="s">
        <v>62</v>
      </c>
      <c r="AI99" s="169"/>
      <c r="AJ99" s="169"/>
      <c r="AK99" s="169"/>
      <c r="AL99" s="169"/>
      <c r="AM99" s="169"/>
      <c r="AN99" s="169"/>
      <c r="AO99" s="169"/>
      <c r="AP99" s="169"/>
      <c r="AQ99" s="170"/>
      <c r="AR99" s="171"/>
      <c r="AS99" s="171"/>
      <c r="AT99" s="171"/>
      <c r="AU99" s="171"/>
      <c r="AV99" s="171"/>
      <c r="AW99" s="172"/>
      <c r="AX99" s="173">
        <f>AX100+AX102</f>
        <v>164900</v>
      </c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5"/>
      <c r="BN99" s="52"/>
      <c r="BO99" s="52"/>
      <c r="BP99" s="173">
        <f>BP100+BP102</f>
        <v>164900</v>
      </c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5"/>
      <c r="CF99" s="52"/>
      <c r="CG99" s="52"/>
      <c r="CH99" s="52"/>
      <c r="CI99" s="52"/>
      <c r="CJ99" s="173">
        <f>AX99-BP99</f>
        <v>0</v>
      </c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6"/>
    </row>
    <row r="100" spans="1:104" ht="51" customHeight="1">
      <c r="A100" s="185" t="s">
        <v>63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95"/>
      <c r="AC100" s="92"/>
      <c r="AD100" s="95" t="s">
        <v>24</v>
      </c>
      <c r="AE100" s="170" t="s">
        <v>24</v>
      </c>
      <c r="AF100" s="171"/>
      <c r="AG100" s="172"/>
      <c r="AH100" s="169" t="s">
        <v>64</v>
      </c>
      <c r="AI100" s="169"/>
      <c r="AJ100" s="169"/>
      <c r="AK100" s="169"/>
      <c r="AL100" s="169"/>
      <c r="AM100" s="169"/>
      <c r="AN100" s="169"/>
      <c r="AO100" s="169"/>
      <c r="AP100" s="169"/>
      <c r="AQ100" s="170"/>
      <c r="AR100" s="171"/>
      <c r="AS100" s="171"/>
      <c r="AT100" s="171"/>
      <c r="AU100" s="171"/>
      <c r="AV100" s="171"/>
      <c r="AW100" s="172"/>
      <c r="AX100" s="173">
        <f>AX101</f>
        <v>164700</v>
      </c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5"/>
      <c r="BN100" s="52"/>
      <c r="BO100" s="52"/>
      <c r="BP100" s="173">
        <f>BP101</f>
        <v>164700</v>
      </c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5"/>
      <c r="CF100" s="52"/>
      <c r="CG100" s="52"/>
      <c r="CH100" s="52"/>
      <c r="CI100" s="52"/>
      <c r="CJ100" s="173">
        <f>CJ101</f>
        <v>0</v>
      </c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6"/>
    </row>
    <row r="101" spans="1:104" ht="51.75" customHeight="1">
      <c r="A101" s="185" t="s">
        <v>65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95"/>
      <c r="AC101" s="92"/>
      <c r="AD101" s="95" t="s">
        <v>24</v>
      </c>
      <c r="AE101" s="170" t="s">
        <v>24</v>
      </c>
      <c r="AF101" s="171"/>
      <c r="AG101" s="172"/>
      <c r="AH101" s="169" t="s">
        <v>66</v>
      </c>
      <c r="AI101" s="169"/>
      <c r="AJ101" s="169"/>
      <c r="AK101" s="169"/>
      <c r="AL101" s="169"/>
      <c r="AM101" s="169"/>
      <c r="AN101" s="169"/>
      <c r="AO101" s="169"/>
      <c r="AP101" s="169"/>
      <c r="AQ101" s="170"/>
      <c r="AR101" s="171"/>
      <c r="AS101" s="171"/>
      <c r="AT101" s="171"/>
      <c r="AU101" s="171"/>
      <c r="AV101" s="171"/>
      <c r="AW101" s="172"/>
      <c r="AX101" s="173">
        <v>164700</v>
      </c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5"/>
      <c r="BN101" s="52"/>
      <c r="BO101" s="52"/>
      <c r="BP101" s="173">
        <v>164700</v>
      </c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5"/>
      <c r="CF101" s="52"/>
      <c r="CG101" s="52"/>
      <c r="CH101" s="52"/>
      <c r="CI101" s="52"/>
      <c r="CJ101" s="173">
        <f>AX101-BP101</f>
        <v>0</v>
      </c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6"/>
    </row>
    <row r="102" spans="1:104" ht="45.75" customHeight="1">
      <c r="A102" s="185" t="s">
        <v>149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95"/>
      <c r="AC102" s="92"/>
      <c r="AD102" s="95" t="s">
        <v>24</v>
      </c>
      <c r="AE102" s="170" t="s">
        <v>24</v>
      </c>
      <c r="AF102" s="171"/>
      <c r="AG102" s="172"/>
      <c r="AH102" s="169" t="s">
        <v>147</v>
      </c>
      <c r="AI102" s="169"/>
      <c r="AJ102" s="169"/>
      <c r="AK102" s="169"/>
      <c r="AL102" s="169"/>
      <c r="AM102" s="169"/>
      <c r="AN102" s="169"/>
      <c r="AO102" s="169"/>
      <c r="AP102" s="169"/>
      <c r="AQ102" s="170"/>
      <c r="AR102" s="171"/>
      <c r="AS102" s="171"/>
      <c r="AT102" s="171"/>
      <c r="AU102" s="171"/>
      <c r="AV102" s="171"/>
      <c r="AW102" s="172"/>
      <c r="AX102" s="173">
        <f>AX103</f>
        <v>200</v>
      </c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5"/>
      <c r="BN102" s="52"/>
      <c r="BO102" s="52"/>
      <c r="BP102" s="173">
        <f>BP103</f>
        <v>200</v>
      </c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5"/>
      <c r="CF102" s="52"/>
      <c r="CG102" s="52"/>
      <c r="CH102" s="52"/>
      <c r="CI102" s="52"/>
      <c r="CJ102" s="173">
        <f>CJ103</f>
        <v>0</v>
      </c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6"/>
    </row>
    <row r="103" spans="1:104" ht="42.75" customHeight="1">
      <c r="A103" s="185" t="s">
        <v>150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95"/>
      <c r="AC103" s="92"/>
      <c r="AD103" s="95" t="s">
        <v>24</v>
      </c>
      <c r="AE103" s="170" t="s">
        <v>24</v>
      </c>
      <c r="AF103" s="171"/>
      <c r="AG103" s="172"/>
      <c r="AH103" s="169" t="s">
        <v>148</v>
      </c>
      <c r="AI103" s="169"/>
      <c r="AJ103" s="169"/>
      <c r="AK103" s="169"/>
      <c r="AL103" s="169"/>
      <c r="AM103" s="169"/>
      <c r="AN103" s="169"/>
      <c r="AO103" s="169"/>
      <c r="AP103" s="169"/>
      <c r="AQ103" s="170"/>
      <c r="AR103" s="171"/>
      <c r="AS103" s="171"/>
      <c r="AT103" s="171"/>
      <c r="AU103" s="171"/>
      <c r="AV103" s="171"/>
      <c r="AW103" s="172"/>
      <c r="AX103" s="173">
        <v>200</v>
      </c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5"/>
      <c r="BN103" s="52"/>
      <c r="BO103" s="52"/>
      <c r="BP103" s="173">
        <v>200</v>
      </c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5"/>
      <c r="CF103" s="52"/>
      <c r="CG103" s="52"/>
      <c r="CH103" s="52"/>
      <c r="CI103" s="52"/>
      <c r="CJ103" s="173">
        <f>AX103-BP103</f>
        <v>0</v>
      </c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6"/>
    </row>
    <row r="104" spans="1:104" ht="18" customHeight="1">
      <c r="A104" s="185" t="s">
        <v>67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95"/>
      <c r="AC104" s="92"/>
      <c r="AD104" s="95" t="s">
        <v>24</v>
      </c>
      <c r="AE104" s="170" t="s">
        <v>24</v>
      </c>
      <c r="AF104" s="171"/>
      <c r="AG104" s="172"/>
      <c r="AH104" s="169" t="s">
        <v>68</v>
      </c>
      <c r="AI104" s="169"/>
      <c r="AJ104" s="169"/>
      <c r="AK104" s="169"/>
      <c r="AL104" s="169"/>
      <c r="AM104" s="169"/>
      <c r="AN104" s="169"/>
      <c r="AO104" s="169"/>
      <c r="AP104" s="169"/>
      <c r="AQ104" s="170"/>
      <c r="AR104" s="171"/>
      <c r="AS104" s="171"/>
      <c r="AT104" s="171"/>
      <c r="AU104" s="171"/>
      <c r="AV104" s="171"/>
      <c r="AW104" s="172"/>
      <c r="AX104" s="173">
        <f>AX105+AX107</f>
        <v>458560</v>
      </c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5"/>
      <c r="BN104" s="52"/>
      <c r="BO104" s="52"/>
      <c r="BP104" s="173">
        <f>+BP105+BP107</f>
        <v>458462.08</v>
      </c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5"/>
      <c r="CF104" s="52"/>
      <c r="CG104" s="52"/>
      <c r="CH104" s="52"/>
      <c r="CI104" s="52"/>
      <c r="CJ104" s="173">
        <f>AX104-BP104</f>
        <v>97.9199999999837</v>
      </c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6"/>
    </row>
    <row r="105" spans="1:104" ht="90" customHeight="1">
      <c r="A105" s="185" t="s">
        <v>162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95"/>
      <c r="AC105" s="92"/>
      <c r="AD105" s="95" t="s">
        <v>24</v>
      </c>
      <c r="AE105" s="170" t="s">
        <v>24</v>
      </c>
      <c r="AF105" s="171"/>
      <c r="AG105" s="172"/>
      <c r="AH105" s="169" t="s">
        <v>69</v>
      </c>
      <c r="AI105" s="169"/>
      <c r="AJ105" s="169"/>
      <c r="AK105" s="169"/>
      <c r="AL105" s="169"/>
      <c r="AM105" s="169"/>
      <c r="AN105" s="169"/>
      <c r="AO105" s="169"/>
      <c r="AP105" s="169"/>
      <c r="AQ105" s="170"/>
      <c r="AR105" s="171"/>
      <c r="AS105" s="171"/>
      <c r="AT105" s="171"/>
      <c r="AU105" s="171"/>
      <c r="AV105" s="171"/>
      <c r="AW105" s="172"/>
      <c r="AX105" s="173">
        <f>AX106</f>
        <v>61300</v>
      </c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5"/>
      <c r="BN105" s="52"/>
      <c r="BO105" s="52"/>
      <c r="BP105" s="173">
        <f>BP106</f>
        <v>61206.08</v>
      </c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5"/>
      <c r="CF105" s="52"/>
      <c r="CG105" s="52"/>
      <c r="CH105" s="52"/>
      <c r="CI105" s="52"/>
      <c r="CJ105" s="173">
        <f>CJ106</f>
        <v>93.91999999999825</v>
      </c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6"/>
    </row>
    <row r="106" spans="1:104" ht="84.75" customHeight="1">
      <c r="A106" s="185" t="s">
        <v>70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95"/>
      <c r="AC106" s="92"/>
      <c r="AD106" s="95" t="s">
        <v>24</v>
      </c>
      <c r="AE106" s="170" t="s">
        <v>24</v>
      </c>
      <c r="AF106" s="171"/>
      <c r="AG106" s="172"/>
      <c r="AH106" s="169" t="s">
        <v>71</v>
      </c>
      <c r="AI106" s="169"/>
      <c r="AJ106" s="169"/>
      <c r="AK106" s="169"/>
      <c r="AL106" s="169"/>
      <c r="AM106" s="169"/>
      <c r="AN106" s="169"/>
      <c r="AO106" s="169"/>
      <c r="AP106" s="169"/>
      <c r="AQ106" s="170"/>
      <c r="AR106" s="171"/>
      <c r="AS106" s="171"/>
      <c r="AT106" s="171"/>
      <c r="AU106" s="171"/>
      <c r="AV106" s="171"/>
      <c r="AW106" s="172"/>
      <c r="AX106" s="173">
        <v>61300</v>
      </c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5"/>
      <c r="BN106" s="52"/>
      <c r="BO106" s="52"/>
      <c r="BP106" s="173">
        <v>61206.08</v>
      </c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5"/>
      <c r="CF106" s="52"/>
      <c r="CG106" s="52"/>
      <c r="CH106" s="52"/>
      <c r="CI106" s="52"/>
      <c r="CJ106" s="173">
        <f>AX106-BP106</f>
        <v>93.91999999999825</v>
      </c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6"/>
    </row>
    <row r="107" spans="1:104" ht="23.25" customHeight="1">
      <c r="A107" s="185" t="s">
        <v>72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95"/>
      <c r="AC107" s="92"/>
      <c r="AD107" s="95" t="s">
        <v>24</v>
      </c>
      <c r="AE107" s="170" t="s">
        <v>24</v>
      </c>
      <c r="AF107" s="171"/>
      <c r="AG107" s="172"/>
      <c r="AH107" s="169" t="s">
        <v>73</v>
      </c>
      <c r="AI107" s="169"/>
      <c r="AJ107" s="169"/>
      <c r="AK107" s="169"/>
      <c r="AL107" s="169"/>
      <c r="AM107" s="169"/>
      <c r="AN107" s="169"/>
      <c r="AO107" s="169"/>
      <c r="AP107" s="169"/>
      <c r="AQ107" s="170"/>
      <c r="AR107" s="171"/>
      <c r="AS107" s="171"/>
      <c r="AT107" s="171"/>
      <c r="AU107" s="171"/>
      <c r="AV107" s="171"/>
      <c r="AW107" s="172"/>
      <c r="AX107" s="173">
        <f>AX108</f>
        <v>397260</v>
      </c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5"/>
      <c r="BN107" s="52"/>
      <c r="BO107" s="52"/>
      <c r="BP107" s="173">
        <f>BP108</f>
        <v>397256</v>
      </c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5"/>
      <c r="CF107" s="52"/>
      <c r="CG107" s="52"/>
      <c r="CH107" s="52"/>
      <c r="CI107" s="52"/>
      <c r="CJ107" s="173">
        <f>CJ111</f>
        <v>0</v>
      </c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6"/>
    </row>
    <row r="108" spans="1:104" ht="30.75" customHeight="1" thickBot="1">
      <c r="A108" s="185" t="s">
        <v>74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05"/>
      <c r="AC108" s="107"/>
      <c r="AD108" s="95" t="s">
        <v>24</v>
      </c>
      <c r="AE108" s="170" t="s">
        <v>24</v>
      </c>
      <c r="AF108" s="171"/>
      <c r="AG108" s="172"/>
      <c r="AH108" s="169" t="s">
        <v>75</v>
      </c>
      <c r="AI108" s="169"/>
      <c r="AJ108" s="169"/>
      <c r="AK108" s="169"/>
      <c r="AL108" s="169"/>
      <c r="AM108" s="169"/>
      <c r="AN108" s="169"/>
      <c r="AO108" s="169"/>
      <c r="AP108" s="169"/>
      <c r="AQ108" s="170"/>
      <c r="AR108" s="171"/>
      <c r="AS108" s="171"/>
      <c r="AT108" s="171"/>
      <c r="AU108" s="171"/>
      <c r="AV108" s="171"/>
      <c r="AW108" s="172"/>
      <c r="AX108" s="173">
        <v>397260</v>
      </c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5"/>
      <c r="BN108" s="52"/>
      <c r="BO108" s="52"/>
      <c r="BP108" s="173">
        <v>397256</v>
      </c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5"/>
      <c r="CF108" s="52"/>
      <c r="CG108" s="52"/>
      <c r="CH108" s="52"/>
      <c r="CI108" s="52"/>
      <c r="CJ108" s="173">
        <f>AX108-BP108</f>
        <v>4</v>
      </c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6"/>
    </row>
    <row r="109" spans="1:104" s="37" customFormat="1" ht="30.75" customHeight="1" thickBot="1">
      <c r="A109" s="187" t="s">
        <v>563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291"/>
      <c r="AB109" s="147"/>
      <c r="AC109" s="148"/>
      <c r="AD109" s="149" t="s">
        <v>24</v>
      </c>
      <c r="AE109" s="150"/>
      <c r="AF109" s="151"/>
      <c r="AG109" s="152"/>
      <c r="AH109" s="192" t="s">
        <v>567</v>
      </c>
      <c r="AI109" s="192"/>
      <c r="AJ109" s="192"/>
      <c r="AK109" s="192"/>
      <c r="AL109" s="192"/>
      <c r="AM109" s="192"/>
      <c r="AN109" s="192"/>
      <c r="AO109" s="192"/>
      <c r="AP109" s="192"/>
      <c r="AQ109" s="189"/>
      <c r="AR109" s="190"/>
      <c r="AS109" s="190"/>
      <c r="AT109" s="190"/>
      <c r="AU109" s="190"/>
      <c r="AV109" s="190"/>
      <c r="AW109" s="191"/>
      <c r="AX109" s="193">
        <f>AX110</f>
        <v>5000</v>
      </c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53"/>
      <c r="BL109" s="153"/>
      <c r="BM109" s="154"/>
      <c r="BN109" s="155"/>
      <c r="BO109" s="155"/>
      <c r="BP109" s="193">
        <f>BP110</f>
        <v>5000</v>
      </c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53"/>
      <c r="CC109" s="153"/>
      <c r="CD109" s="153"/>
      <c r="CE109" s="154"/>
      <c r="CF109" s="155"/>
      <c r="CG109" s="155"/>
      <c r="CH109" s="155"/>
      <c r="CI109" s="155"/>
      <c r="CJ109" s="193">
        <f>CJ110</f>
        <v>0</v>
      </c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6"/>
    </row>
    <row r="110" spans="1:104" ht="30.75" customHeight="1" thickBot="1">
      <c r="A110" s="185" t="s">
        <v>564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203"/>
      <c r="AB110" s="105"/>
      <c r="AC110" s="107"/>
      <c r="AD110" s="95" t="s">
        <v>24</v>
      </c>
      <c r="AE110" s="92"/>
      <c r="AF110" s="23"/>
      <c r="AG110" s="24"/>
      <c r="AH110" s="169" t="s">
        <v>566</v>
      </c>
      <c r="AI110" s="169"/>
      <c r="AJ110" s="169"/>
      <c r="AK110" s="169"/>
      <c r="AL110" s="169"/>
      <c r="AM110" s="169"/>
      <c r="AN110" s="169"/>
      <c r="AO110" s="169"/>
      <c r="AP110" s="169"/>
      <c r="AQ110" s="170"/>
      <c r="AR110" s="171"/>
      <c r="AS110" s="171"/>
      <c r="AT110" s="171"/>
      <c r="AU110" s="171"/>
      <c r="AV110" s="171"/>
      <c r="AW110" s="172"/>
      <c r="AX110" s="173">
        <f>AX111</f>
        <v>5000</v>
      </c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66"/>
      <c r="BL110" s="66"/>
      <c r="BM110" s="50"/>
      <c r="BN110" s="52"/>
      <c r="BO110" s="52"/>
      <c r="BP110" s="173">
        <f>BP111</f>
        <v>5000</v>
      </c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66"/>
      <c r="CC110" s="66"/>
      <c r="CD110" s="66"/>
      <c r="CE110" s="50"/>
      <c r="CF110" s="52"/>
      <c r="CG110" s="52"/>
      <c r="CH110" s="52"/>
      <c r="CI110" s="52"/>
      <c r="CJ110" s="173">
        <f>CJ111</f>
        <v>0</v>
      </c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6"/>
    </row>
    <row r="111" spans="1:104" ht="30.75" customHeight="1" thickBot="1">
      <c r="A111" s="185" t="s">
        <v>564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203"/>
      <c r="AB111" s="105"/>
      <c r="AC111" s="107"/>
      <c r="AD111" s="145" t="s">
        <v>24</v>
      </c>
      <c r="AE111" s="235" t="s">
        <v>24</v>
      </c>
      <c r="AF111" s="236"/>
      <c r="AG111" s="237"/>
      <c r="AH111" s="242" t="s">
        <v>565</v>
      </c>
      <c r="AI111" s="242"/>
      <c r="AJ111" s="242"/>
      <c r="AK111" s="242"/>
      <c r="AL111" s="242"/>
      <c r="AM111" s="242"/>
      <c r="AN111" s="242"/>
      <c r="AO111" s="242"/>
      <c r="AP111" s="242"/>
      <c r="AQ111" s="235"/>
      <c r="AR111" s="236"/>
      <c r="AS111" s="236"/>
      <c r="AT111" s="236"/>
      <c r="AU111" s="236"/>
      <c r="AV111" s="236"/>
      <c r="AW111" s="237"/>
      <c r="AX111" s="238">
        <v>5000</v>
      </c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40"/>
      <c r="BN111" s="146"/>
      <c r="BO111" s="146"/>
      <c r="BP111" s="238">
        <v>5000</v>
      </c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40"/>
      <c r="CF111" s="146"/>
      <c r="CG111" s="146"/>
      <c r="CH111" s="146"/>
      <c r="CI111" s="146"/>
      <c r="CJ111" s="238">
        <f>AX111-BP111</f>
        <v>0</v>
      </c>
      <c r="CK111" s="239"/>
      <c r="CL111" s="239"/>
      <c r="CM111" s="239"/>
      <c r="CN111" s="239"/>
      <c r="CO111" s="239"/>
      <c r="CP111" s="239"/>
      <c r="CQ111" s="239"/>
      <c r="CR111" s="239"/>
      <c r="CS111" s="239"/>
      <c r="CT111" s="239"/>
      <c r="CU111" s="239"/>
      <c r="CV111" s="239"/>
      <c r="CW111" s="239"/>
      <c r="CX111" s="239"/>
      <c r="CY111" s="239"/>
      <c r="CZ111" s="241"/>
    </row>
    <row r="112" spans="1:104" ht="10.5" customHeight="1" hidden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</row>
    <row r="113" ht="11.25" hidden="1"/>
  </sheetData>
  <sheetProtection/>
  <mergeCells count="581">
    <mergeCell ref="A75:AA75"/>
    <mergeCell ref="AE75:AG75"/>
    <mergeCell ref="AH75:AW75"/>
    <mergeCell ref="AX75:BM75"/>
    <mergeCell ref="BP75:CE75"/>
    <mergeCell ref="CJ75:CZ75"/>
    <mergeCell ref="A74:AA74"/>
    <mergeCell ref="AE74:AG74"/>
    <mergeCell ref="AH74:AW74"/>
    <mergeCell ref="AX74:BM74"/>
    <mergeCell ref="BP74:CE74"/>
    <mergeCell ref="CJ74:CZ74"/>
    <mergeCell ref="A73:AA73"/>
    <mergeCell ref="AE73:AG73"/>
    <mergeCell ref="AH73:AW73"/>
    <mergeCell ref="AX73:BM73"/>
    <mergeCell ref="BP73:CE73"/>
    <mergeCell ref="CJ73:CZ73"/>
    <mergeCell ref="A72:AA72"/>
    <mergeCell ref="AE72:AG72"/>
    <mergeCell ref="AH72:AW72"/>
    <mergeCell ref="AX72:BM72"/>
    <mergeCell ref="BP72:CE72"/>
    <mergeCell ref="CJ72:CZ72"/>
    <mergeCell ref="A71:AA71"/>
    <mergeCell ref="AE71:AG71"/>
    <mergeCell ref="AH71:AW71"/>
    <mergeCell ref="AX71:BM71"/>
    <mergeCell ref="BP71:CE71"/>
    <mergeCell ref="CJ71:CZ71"/>
    <mergeCell ref="AH24:AW24"/>
    <mergeCell ref="AX24:BM24"/>
    <mergeCell ref="BP24:CE24"/>
    <mergeCell ref="CJ24:CZ24"/>
    <mergeCell ref="A22:AA22"/>
    <mergeCell ref="AH22:AW22"/>
    <mergeCell ref="AX22:BM22"/>
    <mergeCell ref="BP22:CE22"/>
    <mergeCell ref="CJ22:CZ22"/>
    <mergeCell ref="AH23:AW23"/>
    <mergeCell ref="AX23:BM23"/>
    <mergeCell ref="BP23:CE23"/>
    <mergeCell ref="CJ23:CZ23"/>
    <mergeCell ref="BP109:CA109"/>
    <mergeCell ref="A108:AA108"/>
    <mergeCell ref="AE108:AG108"/>
    <mergeCell ref="AH108:AW108"/>
    <mergeCell ref="AX108:BM108"/>
    <mergeCell ref="A24:AA24"/>
    <mergeCell ref="BP108:CE108"/>
    <mergeCell ref="BP110:CA110"/>
    <mergeCell ref="CJ109:CZ109"/>
    <mergeCell ref="CJ110:CZ110"/>
    <mergeCell ref="A109:AA109"/>
    <mergeCell ref="A110:AA110"/>
    <mergeCell ref="AH109:AW109"/>
    <mergeCell ref="AH110:AW110"/>
    <mergeCell ref="AX109:BJ109"/>
    <mergeCell ref="AX110:BJ110"/>
    <mergeCell ref="CJ108:CZ108"/>
    <mergeCell ref="AH54:AW54"/>
    <mergeCell ref="AX54:BM54"/>
    <mergeCell ref="BP54:CE54"/>
    <mergeCell ref="CJ54:CZ54"/>
    <mergeCell ref="BP84:CA84"/>
    <mergeCell ref="CJ84:CZ84"/>
    <mergeCell ref="AH61:AW61"/>
    <mergeCell ref="AX56:BM56"/>
    <mergeCell ref="CJ91:CZ91"/>
    <mergeCell ref="A66:AA66"/>
    <mergeCell ref="AE66:AG66"/>
    <mergeCell ref="AH66:AW66"/>
    <mergeCell ref="AX66:BM66"/>
    <mergeCell ref="BP66:CE66"/>
    <mergeCell ref="CJ66:CZ66"/>
    <mergeCell ref="AE59:AG59"/>
    <mergeCell ref="AH59:AW59"/>
    <mergeCell ref="AX59:BM59"/>
    <mergeCell ref="BP59:CE59"/>
    <mergeCell ref="CJ59:CZ59"/>
    <mergeCell ref="A64:AA64"/>
    <mergeCell ref="AE64:AG64"/>
    <mergeCell ref="AH64:AW64"/>
    <mergeCell ref="AX64:BM64"/>
    <mergeCell ref="BP64:CE64"/>
    <mergeCell ref="A44:AA44"/>
    <mergeCell ref="A45:AA45"/>
    <mergeCell ref="AX27:BM27"/>
    <mergeCell ref="BP27:CE27"/>
    <mergeCell ref="AX39:BM39"/>
    <mergeCell ref="A41:AA41"/>
    <mergeCell ref="AH41:AW41"/>
    <mergeCell ref="AH36:AW36"/>
    <mergeCell ref="A27:AA27"/>
    <mergeCell ref="AH27:AW27"/>
    <mergeCell ref="BP52:CE52"/>
    <mergeCell ref="CJ44:CZ44"/>
    <mergeCell ref="AX38:BM38"/>
    <mergeCell ref="CJ26:CZ26"/>
    <mergeCell ref="CJ27:CZ27"/>
    <mergeCell ref="CJ28:CZ28"/>
    <mergeCell ref="BP45:CE45"/>
    <mergeCell ref="CJ45:CZ45"/>
    <mergeCell ref="AX44:BM44"/>
    <mergeCell ref="AX45:BM45"/>
    <mergeCell ref="A89:AA89"/>
    <mergeCell ref="AH89:AW89"/>
    <mergeCell ref="AX89:BJ89"/>
    <mergeCell ref="BP89:CA89"/>
    <mergeCell ref="CJ89:CZ89"/>
    <mergeCell ref="A88:AA88"/>
    <mergeCell ref="AH88:AW88"/>
    <mergeCell ref="AX88:BJ88"/>
    <mergeCell ref="BP88:CA88"/>
    <mergeCell ref="CJ88:CZ88"/>
    <mergeCell ref="AX51:BM51"/>
    <mergeCell ref="AH50:AW50"/>
    <mergeCell ref="AX55:BM55"/>
    <mergeCell ref="AH45:AW45"/>
    <mergeCell ref="AH46:AW46"/>
    <mergeCell ref="AH44:AW44"/>
    <mergeCell ref="AX52:BM52"/>
    <mergeCell ref="AX53:BM53"/>
    <mergeCell ref="AX46:BM46"/>
    <mergeCell ref="AH58:AW58"/>
    <mergeCell ref="AH57:AW57"/>
    <mergeCell ref="AH82:AW82"/>
    <mergeCell ref="AE83:AG83"/>
    <mergeCell ref="AE82:AG82"/>
    <mergeCell ref="A82:AA82"/>
    <mergeCell ref="A80:AA80"/>
    <mergeCell ref="A58:AA58"/>
    <mergeCell ref="AE58:AG58"/>
    <mergeCell ref="A59:AA59"/>
    <mergeCell ref="CJ92:CZ92"/>
    <mergeCell ref="A93:AA93"/>
    <mergeCell ref="AE93:AG93"/>
    <mergeCell ref="AH93:AW93"/>
    <mergeCell ref="AX93:BM93"/>
    <mergeCell ref="BP93:CE93"/>
    <mergeCell ref="CJ93:CZ93"/>
    <mergeCell ref="A92:AA92"/>
    <mergeCell ref="AE92:AG92"/>
    <mergeCell ref="AH92:AW92"/>
    <mergeCell ref="A91:AA91"/>
    <mergeCell ref="A84:AA84"/>
    <mergeCell ref="AE91:AG91"/>
    <mergeCell ref="AH91:AW91"/>
    <mergeCell ref="AX91:BM91"/>
    <mergeCell ref="BP91:CE91"/>
    <mergeCell ref="A87:AA87"/>
    <mergeCell ref="AH87:AW87"/>
    <mergeCell ref="AX87:BJ87"/>
    <mergeCell ref="BP87:CA87"/>
    <mergeCell ref="BP92:CE92"/>
    <mergeCell ref="A46:AA46"/>
    <mergeCell ref="AH51:AW51"/>
    <mergeCell ref="AH52:AW52"/>
    <mergeCell ref="AH48:AW48"/>
    <mergeCell ref="AX48:BM48"/>
    <mergeCell ref="AX50:BM50"/>
    <mergeCell ref="AE50:AG50"/>
    <mergeCell ref="AH49:AW49"/>
    <mergeCell ref="AX49:BM49"/>
    <mergeCell ref="BP41:CE41"/>
    <mergeCell ref="BP38:CE38"/>
    <mergeCell ref="AH38:AW38"/>
    <mergeCell ref="BP48:CE48"/>
    <mergeCell ref="BP44:CE44"/>
    <mergeCell ref="BP42:CA42"/>
    <mergeCell ref="BP43:CA43"/>
    <mergeCell ref="AX43:BJ43"/>
    <mergeCell ref="AX41:BM41"/>
    <mergeCell ref="AH39:AW39"/>
    <mergeCell ref="BP18:CF18"/>
    <mergeCell ref="BP25:CE25"/>
    <mergeCell ref="AX36:BO36"/>
    <mergeCell ref="CJ41:CZ41"/>
    <mergeCell ref="CJ36:CZ36"/>
    <mergeCell ref="CJ38:CZ38"/>
    <mergeCell ref="CG37:CI37"/>
    <mergeCell ref="CJ39:CZ39"/>
    <mergeCell ref="BP39:CE39"/>
    <mergeCell ref="BP36:CF36"/>
    <mergeCell ref="CJ35:CZ35"/>
    <mergeCell ref="BP37:CF37"/>
    <mergeCell ref="AX33:BJ33"/>
    <mergeCell ref="BP33:CA33"/>
    <mergeCell ref="AX25:BM25"/>
    <mergeCell ref="AX29:BJ29"/>
    <mergeCell ref="CJ25:CZ25"/>
    <mergeCell ref="CJ37:CZ37"/>
    <mergeCell ref="CJ33:CZ33"/>
    <mergeCell ref="BP35:CF35"/>
    <mergeCell ref="CJ17:CZ17"/>
    <mergeCell ref="CJ15:CZ15"/>
    <mergeCell ref="AX20:BM20"/>
    <mergeCell ref="CJ32:CZ32"/>
    <mergeCell ref="AX32:BJ32"/>
    <mergeCell ref="BP32:CA32"/>
    <mergeCell ref="CJ18:CZ18"/>
    <mergeCell ref="CJ19:CZ19"/>
    <mergeCell ref="CJ20:CZ20"/>
    <mergeCell ref="BP20:CE20"/>
    <mergeCell ref="AX17:BO17"/>
    <mergeCell ref="CG16:CI16"/>
    <mergeCell ref="BP16:CF16"/>
    <mergeCell ref="BP17:CF17"/>
    <mergeCell ref="CG17:CI17"/>
    <mergeCell ref="AX16:BO16"/>
    <mergeCell ref="AX18:BO18"/>
    <mergeCell ref="AH15:AW15"/>
    <mergeCell ref="B9:AA9"/>
    <mergeCell ref="BP14:CF14"/>
    <mergeCell ref="BP15:CF15"/>
    <mergeCell ref="AH14:AW14"/>
    <mergeCell ref="BP12:CI13"/>
    <mergeCell ref="A11:CZ11"/>
    <mergeCell ref="CJ10:CZ10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L8:BI8"/>
    <mergeCell ref="CJ14:CZ14"/>
    <mergeCell ref="AH16:AW16"/>
    <mergeCell ref="CJ12:CZ13"/>
    <mergeCell ref="CJ4:CZ4"/>
    <mergeCell ref="CJ3:CZ3"/>
    <mergeCell ref="BP7:BZ7"/>
    <mergeCell ref="CJ5:CZ5"/>
    <mergeCell ref="BT5:BZ5"/>
    <mergeCell ref="BP6:BZ6"/>
    <mergeCell ref="AA3:BJ3"/>
    <mergeCell ref="A15:AA15"/>
    <mergeCell ref="B7:U7"/>
    <mergeCell ref="AA7:BI7"/>
    <mergeCell ref="AH5:AV5"/>
    <mergeCell ref="AX12:BO13"/>
    <mergeCell ref="AX14:BO14"/>
    <mergeCell ref="AH12:AW13"/>
    <mergeCell ref="A12:AA13"/>
    <mergeCell ref="B10:AA10"/>
    <mergeCell ref="AD12:AD13"/>
    <mergeCell ref="A16:AA16"/>
    <mergeCell ref="A32:AA32"/>
    <mergeCell ref="A17:AA17"/>
    <mergeCell ref="A18:AA18"/>
    <mergeCell ref="A26:AA26"/>
    <mergeCell ref="A25:AA25"/>
    <mergeCell ref="A28:AA28"/>
    <mergeCell ref="A21:AA21"/>
    <mergeCell ref="A23:AA23"/>
    <mergeCell ref="BP53:CE53"/>
    <mergeCell ref="A29:AA29"/>
    <mergeCell ref="AH19:AW19"/>
    <mergeCell ref="AX35:BO35"/>
    <mergeCell ref="AH25:AW25"/>
    <mergeCell ref="AH26:AW26"/>
    <mergeCell ref="AX34:BJ34"/>
    <mergeCell ref="BP34:CA34"/>
    <mergeCell ref="AH35:AW35"/>
    <mergeCell ref="AX28:BM28"/>
    <mergeCell ref="BP26:CE26"/>
    <mergeCell ref="AX26:BM26"/>
    <mergeCell ref="AH20:AW20"/>
    <mergeCell ref="A33:AA33"/>
    <mergeCell ref="AH30:AW30"/>
    <mergeCell ref="AX30:BJ30"/>
    <mergeCell ref="BP30:CA30"/>
    <mergeCell ref="BP28:CE28"/>
    <mergeCell ref="AH28:AW28"/>
    <mergeCell ref="AH29:AW29"/>
    <mergeCell ref="A55:AA55"/>
    <mergeCell ref="AE55:AG55"/>
    <mergeCell ref="A52:AA52"/>
    <mergeCell ref="A50:AA50"/>
    <mergeCell ref="A48:AA48"/>
    <mergeCell ref="AH53:AW53"/>
    <mergeCell ref="A49:AA49"/>
    <mergeCell ref="A54:AA54"/>
    <mergeCell ref="AE54:AG54"/>
    <mergeCell ref="AE49:AG49"/>
    <mergeCell ref="CJ56:CZ56"/>
    <mergeCell ref="CJ50:CZ50"/>
    <mergeCell ref="BP46:CE46"/>
    <mergeCell ref="CJ52:CZ52"/>
    <mergeCell ref="BP49:CE49"/>
    <mergeCell ref="BP51:CE51"/>
    <mergeCell ref="BP50:CE50"/>
    <mergeCell ref="CJ49:CZ49"/>
    <mergeCell ref="CJ48:CZ48"/>
    <mergeCell ref="CJ46:CZ46"/>
    <mergeCell ref="CJ61:CZ61"/>
    <mergeCell ref="BP57:CE57"/>
    <mergeCell ref="BP58:CE58"/>
    <mergeCell ref="AX58:BM58"/>
    <mergeCell ref="AX57:BM57"/>
    <mergeCell ref="BP61:CE61"/>
    <mergeCell ref="CJ58:CZ58"/>
    <mergeCell ref="CJ57:CZ57"/>
    <mergeCell ref="AX69:BM69"/>
    <mergeCell ref="AX63:BM63"/>
    <mergeCell ref="CJ62:CZ62"/>
    <mergeCell ref="BP62:CE62"/>
    <mergeCell ref="AX68:BM68"/>
    <mergeCell ref="BP68:CE68"/>
    <mergeCell ref="CJ68:CZ68"/>
    <mergeCell ref="BP67:CE67"/>
    <mergeCell ref="CJ63:CZ63"/>
    <mergeCell ref="CJ64:CZ64"/>
    <mergeCell ref="CJ81:CZ81"/>
    <mergeCell ref="BP80:CE80"/>
    <mergeCell ref="AX70:BM70"/>
    <mergeCell ref="AX61:BM61"/>
    <mergeCell ref="CJ70:CZ70"/>
    <mergeCell ref="BP70:CE70"/>
    <mergeCell ref="CJ69:CZ69"/>
    <mergeCell ref="CJ67:CZ67"/>
    <mergeCell ref="AX67:BM67"/>
    <mergeCell ref="BP63:CE63"/>
    <mergeCell ref="AX95:BM95"/>
    <mergeCell ref="CJ80:CZ80"/>
    <mergeCell ref="AX97:BM97"/>
    <mergeCell ref="AX96:BM96"/>
    <mergeCell ref="CJ96:CZ96"/>
    <mergeCell ref="CJ82:CZ82"/>
    <mergeCell ref="AX94:BM94"/>
    <mergeCell ref="CJ83:CZ83"/>
    <mergeCell ref="BP95:CE95"/>
    <mergeCell ref="BP83:CE83"/>
    <mergeCell ref="CJ98:CZ98"/>
    <mergeCell ref="CJ99:CZ99"/>
    <mergeCell ref="BP98:CE98"/>
    <mergeCell ref="BP96:CE96"/>
    <mergeCell ref="CJ97:CZ97"/>
    <mergeCell ref="CJ94:CZ94"/>
    <mergeCell ref="CJ95:CZ95"/>
    <mergeCell ref="BP94:CE94"/>
    <mergeCell ref="BP97:CE97"/>
    <mergeCell ref="AX99:BM99"/>
    <mergeCell ref="BP99:CE99"/>
    <mergeCell ref="AX98:BM98"/>
    <mergeCell ref="AX102:BM102"/>
    <mergeCell ref="CJ101:CZ101"/>
    <mergeCell ref="CJ100:CZ100"/>
    <mergeCell ref="BP101:CE101"/>
    <mergeCell ref="AX100:BM100"/>
    <mergeCell ref="BP100:CE100"/>
    <mergeCell ref="AX101:BM101"/>
    <mergeCell ref="CJ102:CZ102"/>
    <mergeCell ref="BP102:CE102"/>
    <mergeCell ref="CJ103:CZ103"/>
    <mergeCell ref="BP103:CE103"/>
    <mergeCell ref="CJ104:CZ104"/>
    <mergeCell ref="CJ105:CZ105"/>
    <mergeCell ref="BP105:CE105"/>
    <mergeCell ref="AX106:BM106"/>
    <mergeCell ref="CJ107:CZ107"/>
    <mergeCell ref="BP104:CE104"/>
    <mergeCell ref="CJ106:CZ106"/>
    <mergeCell ref="BP106:CE106"/>
    <mergeCell ref="BP107:CE107"/>
    <mergeCell ref="AE107:AG107"/>
    <mergeCell ref="A111:AA111"/>
    <mergeCell ref="A107:AA107"/>
    <mergeCell ref="AE111:AG111"/>
    <mergeCell ref="AX111:BM111"/>
    <mergeCell ref="CJ111:CZ111"/>
    <mergeCell ref="BP111:CE111"/>
    <mergeCell ref="AH111:AW111"/>
    <mergeCell ref="AH107:AW107"/>
    <mergeCell ref="AX107:BM107"/>
    <mergeCell ref="AX103:BM103"/>
    <mergeCell ref="A105:AA105"/>
    <mergeCell ref="AE105:AG105"/>
    <mergeCell ref="AH105:AW105"/>
    <mergeCell ref="AX104:BM104"/>
    <mergeCell ref="AH104:AW104"/>
    <mergeCell ref="AX105:BM105"/>
    <mergeCell ref="AE102:AG102"/>
    <mergeCell ref="AH102:AW102"/>
    <mergeCell ref="A103:AA103"/>
    <mergeCell ref="AE103:AG103"/>
    <mergeCell ref="AH103:AW103"/>
    <mergeCell ref="A106:AA106"/>
    <mergeCell ref="AE106:AG106"/>
    <mergeCell ref="AH106:AW106"/>
    <mergeCell ref="AH97:AW97"/>
    <mergeCell ref="A101:AA101"/>
    <mergeCell ref="AE104:AG104"/>
    <mergeCell ref="A104:AA104"/>
    <mergeCell ref="A98:AA98"/>
    <mergeCell ref="A100:AA100"/>
    <mergeCell ref="AE100:AG100"/>
    <mergeCell ref="A99:AA99"/>
    <mergeCell ref="AE99:AG99"/>
    <mergeCell ref="A102:AA102"/>
    <mergeCell ref="AH99:AW99"/>
    <mergeCell ref="AE101:AG101"/>
    <mergeCell ref="AH101:AW101"/>
    <mergeCell ref="AH98:AW98"/>
    <mergeCell ref="AE98:AG98"/>
    <mergeCell ref="AH100:AW100"/>
    <mergeCell ref="A96:AA96"/>
    <mergeCell ref="AE96:AG96"/>
    <mergeCell ref="A97:AA97"/>
    <mergeCell ref="A81:AA81"/>
    <mergeCell ref="AE97:AG97"/>
    <mergeCell ref="A83:AA83"/>
    <mergeCell ref="A95:AA95"/>
    <mergeCell ref="A94:AA94"/>
    <mergeCell ref="AE94:AG94"/>
    <mergeCell ref="AE95:AG95"/>
    <mergeCell ref="AE57:AG57"/>
    <mergeCell ref="A56:AA56"/>
    <mergeCell ref="AE56:AG56"/>
    <mergeCell ref="AX83:BM83"/>
    <mergeCell ref="AE61:AG61"/>
    <mergeCell ref="AE70:AG70"/>
    <mergeCell ref="AE69:AG69"/>
    <mergeCell ref="AH62:AW62"/>
    <mergeCell ref="AH56:AW56"/>
    <mergeCell ref="AE80:AG80"/>
    <mergeCell ref="AE68:AG68"/>
    <mergeCell ref="AE81:AG81"/>
    <mergeCell ref="AX62:BM62"/>
    <mergeCell ref="AH83:AW83"/>
    <mergeCell ref="AH94:AW94"/>
    <mergeCell ref="AH69:AW69"/>
    <mergeCell ref="AX80:BM80"/>
    <mergeCell ref="AX92:BM92"/>
    <mergeCell ref="AH84:AW84"/>
    <mergeCell ref="AX84:BJ84"/>
    <mergeCell ref="AH95:AW95"/>
    <mergeCell ref="AH96:AW96"/>
    <mergeCell ref="AH80:AW80"/>
    <mergeCell ref="BP69:CE69"/>
    <mergeCell ref="A69:AA69"/>
    <mergeCell ref="AH70:AW70"/>
    <mergeCell ref="A70:AA70"/>
    <mergeCell ref="AH81:AW81"/>
    <mergeCell ref="AX82:BM82"/>
    <mergeCell ref="AX81:BM81"/>
    <mergeCell ref="BP82:CE82"/>
    <mergeCell ref="BP81:CE81"/>
    <mergeCell ref="A68:AA68"/>
    <mergeCell ref="A67:AA67"/>
    <mergeCell ref="AE63:AG63"/>
    <mergeCell ref="AH63:AW63"/>
    <mergeCell ref="AH68:AW68"/>
    <mergeCell ref="AE67:AG67"/>
    <mergeCell ref="A63:AA63"/>
    <mergeCell ref="AH67:AW67"/>
    <mergeCell ref="AE62:AG62"/>
    <mergeCell ref="A62:AA62"/>
    <mergeCell ref="A51:AA51"/>
    <mergeCell ref="AH55:AW55"/>
    <mergeCell ref="A57:AA57"/>
    <mergeCell ref="AE51:AG51"/>
    <mergeCell ref="A53:AA53"/>
    <mergeCell ref="AE53:AG53"/>
    <mergeCell ref="AE52:AG52"/>
    <mergeCell ref="A61:AA61"/>
    <mergeCell ref="A39:AA39"/>
    <mergeCell ref="A38:AA38"/>
    <mergeCell ref="A37:AA37"/>
    <mergeCell ref="AX37:BO37"/>
    <mergeCell ref="A34:AA34"/>
    <mergeCell ref="CG35:CI35"/>
    <mergeCell ref="A36:AA36"/>
    <mergeCell ref="A35:AA35"/>
    <mergeCell ref="CG36:CI36"/>
    <mergeCell ref="AH37:AW37"/>
    <mergeCell ref="CJ34:CZ34"/>
    <mergeCell ref="AH34:AW34"/>
    <mergeCell ref="BP56:CE56"/>
    <mergeCell ref="AH42:AW42"/>
    <mergeCell ref="AH43:AW43"/>
    <mergeCell ref="AX42:BJ42"/>
    <mergeCell ref="CJ51:CZ51"/>
    <mergeCell ref="CJ55:CZ55"/>
    <mergeCell ref="BP55:CE55"/>
    <mergeCell ref="CJ53:CZ53"/>
    <mergeCell ref="AH31:AW31"/>
    <mergeCell ref="AX31:BJ31"/>
    <mergeCell ref="BP31:CA31"/>
    <mergeCell ref="CJ31:CZ31"/>
    <mergeCell ref="CJ30:CZ30"/>
    <mergeCell ref="A30:AA30"/>
    <mergeCell ref="A31:AA31"/>
    <mergeCell ref="AX21:BM21"/>
    <mergeCell ref="BP21:CE21"/>
    <mergeCell ref="CJ21:CZ21"/>
    <mergeCell ref="A14:AA14"/>
    <mergeCell ref="A19:AA19"/>
    <mergeCell ref="AX19:BM19"/>
    <mergeCell ref="AX15:BO15"/>
    <mergeCell ref="CG15:CI15"/>
    <mergeCell ref="BP19:CE19"/>
    <mergeCell ref="A20:AA20"/>
    <mergeCell ref="AH65:AW65"/>
    <mergeCell ref="AX65:BM65"/>
    <mergeCell ref="BP65:CE65"/>
    <mergeCell ref="CJ65:CZ65"/>
    <mergeCell ref="A43:AA43"/>
    <mergeCell ref="AW1:CZ1"/>
    <mergeCell ref="BH4:BZ4"/>
    <mergeCell ref="BP29:CA29"/>
    <mergeCell ref="CJ29:CZ29"/>
    <mergeCell ref="AH33:AW33"/>
    <mergeCell ref="A40:AA40"/>
    <mergeCell ref="AH40:AW40"/>
    <mergeCell ref="AX40:BM40"/>
    <mergeCell ref="BP40:CE40"/>
    <mergeCell ref="CJ40:CZ40"/>
    <mergeCell ref="AB1:AD1"/>
    <mergeCell ref="AH32:AW32"/>
    <mergeCell ref="CJ6:CZ6"/>
    <mergeCell ref="CJ7:CZ7"/>
    <mergeCell ref="AH21:AW21"/>
    <mergeCell ref="CJ87:CZ87"/>
    <mergeCell ref="A42:AA42"/>
    <mergeCell ref="CJ42:CZ42"/>
    <mergeCell ref="CJ43:CZ43"/>
    <mergeCell ref="A65:AA65"/>
    <mergeCell ref="AE65:AG65"/>
    <mergeCell ref="A85:AA85"/>
    <mergeCell ref="AH85:AW85"/>
    <mergeCell ref="AX85:BJ85"/>
    <mergeCell ref="BP85:CA85"/>
    <mergeCell ref="CJ85:CZ85"/>
    <mergeCell ref="A86:AA86"/>
    <mergeCell ref="AH86:AW86"/>
    <mergeCell ref="AX86:BJ86"/>
    <mergeCell ref="BP86:CA86"/>
    <mergeCell ref="CJ86:CZ86"/>
    <mergeCell ref="A60:AA60"/>
    <mergeCell ref="AE60:AG60"/>
    <mergeCell ref="AH60:AW60"/>
    <mergeCell ref="AX60:BM60"/>
    <mergeCell ref="BP60:CE60"/>
    <mergeCell ref="CJ60:CZ60"/>
    <mergeCell ref="A76:AA76"/>
    <mergeCell ref="AE76:AG76"/>
    <mergeCell ref="AH76:AW76"/>
    <mergeCell ref="AX76:BM76"/>
    <mergeCell ref="BP76:CE76"/>
    <mergeCell ref="CJ76:CZ76"/>
    <mergeCell ref="A77:AA77"/>
    <mergeCell ref="AE77:AG77"/>
    <mergeCell ref="AH77:AW77"/>
    <mergeCell ref="AX77:BM77"/>
    <mergeCell ref="BP77:CE77"/>
    <mergeCell ref="CJ77:CZ77"/>
    <mergeCell ref="A78:AA78"/>
    <mergeCell ref="AE78:AG78"/>
    <mergeCell ref="AH78:AW78"/>
    <mergeCell ref="AX78:BM78"/>
    <mergeCell ref="BP78:CE78"/>
    <mergeCell ref="CJ78:CZ78"/>
    <mergeCell ref="A79:AA79"/>
    <mergeCell ref="AE79:AG79"/>
    <mergeCell ref="AH79:AW79"/>
    <mergeCell ref="AX79:BM79"/>
    <mergeCell ref="BP79:CE79"/>
    <mergeCell ref="CJ79:CZ79"/>
    <mergeCell ref="A47:AA47"/>
    <mergeCell ref="AH47:AW47"/>
    <mergeCell ref="AX47:BM47"/>
    <mergeCell ref="BP47:CE47"/>
    <mergeCell ref="CJ47:CZ47"/>
    <mergeCell ref="A90:AA90"/>
    <mergeCell ref="AH90:AW90"/>
    <mergeCell ref="AX90:BJ90"/>
    <mergeCell ref="BP90:CA90"/>
    <mergeCell ref="CJ90:CZ90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99"/>
  <sheetViews>
    <sheetView view="pageBreakPreview" zoomScale="140" zoomScaleNormal="140" zoomScaleSheetLayoutView="140" workbookViewId="0" topLeftCell="E295">
      <selection activeCell="BU305" sqref="BI305:BU305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3.2539062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67" t="s">
        <v>145</v>
      </c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</row>
    <row r="2" spans="1:98" ht="19.5" customHeight="1" thickBot="1">
      <c r="A2" s="280" t="s">
        <v>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</row>
    <row r="3" spans="1:98" ht="22.5" customHeight="1">
      <c r="A3" s="360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3" t="s">
        <v>137</v>
      </c>
      <c r="AK3" s="344"/>
      <c r="AL3" s="344"/>
      <c r="AM3" s="344"/>
      <c r="AN3" s="344"/>
      <c r="AO3" s="362"/>
      <c r="AP3" s="343" t="s">
        <v>23</v>
      </c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62"/>
      <c r="BB3" s="343" t="s">
        <v>17</v>
      </c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62"/>
      <c r="BT3" s="344"/>
      <c r="BU3" s="343" t="s">
        <v>7</v>
      </c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3" t="s">
        <v>8</v>
      </c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5"/>
    </row>
    <row r="4" spans="1:98" ht="43.5" customHeight="1" thickBot="1">
      <c r="A4" s="361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6"/>
      <c r="AK4" s="347"/>
      <c r="AL4" s="347"/>
      <c r="AM4" s="347"/>
      <c r="AN4" s="347"/>
      <c r="AO4" s="363"/>
      <c r="AP4" s="346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63"/>
      <c r="BB4" s="346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63"/>
      <c r="BT4" s="347"/>
      <c r="BU4" s="346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6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8"/>
    </row>
    <row r="5" spans="1:98" ht="12" thickBot="1">
      <c r="A5" s="364">
        <v>1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49">
        <v>2</v>
      </c>
      <c r="AK5" s="350"/>
      <c r="AL5" s="350"/>
      <c r="AM5" s="350"/>
      <c r="AN5" s="350"/>
      <c r="AO5" s="366"/>
      <c r="AP5" s="349">
        <v>3</v>
      </c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66"/>
      <c r="BB5" s="349">
        <v>4</v>
      </c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66"/>
      <c r="BT5" s="83"/>
      <c r="BU5" s="349">
        <v>5</v>
      </c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49">
        <v>6</v>
      </c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1"/>
    </row>
    <row r="6" spans="1:98" ht="12" customHeight="1">
      <c r="A6" s="310" t="s">
        <v>76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73">
        <v>200</v>
      </c>
      <c r="AK6" s="368"/>
      <c r="AL6" s="369"/>
      <c r="AM6" s="132"/>
      <c r="AN6" s="132"/>
      <c r="AO6" s="132"/>
      <c r="AP6" s="367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9"/>
      <c r="BB6" s="133"/>
      <c r="BC6" s="134"/>
      <c r="BD6" s="134"/>
      <c r="BE6" s="134"/>
      <c r="BF6" s="134"/>
      <c r="BG6" s="134"/>
      <c r="BH6" s="352">
        <f>BH7</f>
        <v>12252260</v>
      </c>
      <c r="BI6" s="35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94"/>
      <c r="BU6" s="352">
        <f>BU7</f>
        <v>11784678.690000001</v>
      </c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5"/>
      <c r="CI6" s="352">
        <f>BH6-BU6</f>
        <v>467581.30999999866</v>
      </c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4"/>
    </row>
    <row r="7" spans="1:98" ht="27" customHeight="1">
      <c r="A7" s="292" t="s">
        <v>77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370">
        <v>200</v>
      </c>
      <c r="AK7" s="371"/>
      <c r="AL7" s="372"/>
      <c r="AM7" s="84"/>
      <c r="AN7" s="84"/>
      <c r="AO7" s="84"/>
      <c r="AP7" s="170" t="s">
        <v>78</v>
      </c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2"/>
      <c r="BB7" s="85"/>
      <c r="BC7" s="77"/>
      <c r="BD7" s="77"/>
      <c r="BE7" s="77"/>
      <c r="BF7" s="77"/>
      <c r="BG7" s="77"/>
      <c r="BH7" s="173">
        <f>BH8+BH106+BH116+BH139+BH165+BH229+BH238+BH290</f>
        <v>12252260</v>
      </c>
      <c r="BI7" s="175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2"/>
      <c r="BU7" s="173">
        <f>BU8+BU106+BU116+BU139+BU165+BU229+BU238+BU290</f>
        <v>11784678.690000001</v>
      </c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5"/>
      <c r="CI7" s="173">
        <f>BH7-BU7</f>
        <v>467581.30999999866</v>
      </c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6"/>
    </row>
    <row r="8" spans="1:98" s="58" customFormat="1" ht="26.25" customHeight="1">
      <c r="A8" s="377" t="s">
        <v>79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4">
        <v>200</v>
      </c>
      <c r="AK8" s="375"/>
      <c r="AL8" s="376"/>
      <c r="AM8" s="86"/>
      <c r="AN8" s="86"/>
      <c r="AO8" s="86"/>
      <c r="AP8" s="315" t="s">
        <v>80</v>
      </c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4"/>
      <c r="BB8" s="87"/>
      <c r="BC8" s="82"/>
      <c r="BD8" s="82"/>
      <c r="BE8" s="82"/>
      <c r="BF8" s="82"/>
      <c r="BG8" s="82"/>
      <c r="BH8" s="322">
        <f>BB9+BH22+BH85</f>
        <v>4388000</v>
      </c>
      <c r="BI8" s="323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72"/>
      <c r="BU8" s="322">
        <f>BU9+BU22+BU85</f>
        <v>4213202.92</v>
      </c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3"/>
      <c r="CI8" s="322">
        <f>BH8-BU8</f>
        <v>174797.08000000007</v>
      </c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38"/>
    </row>
    <row r="9" spans="1:188" s="57" customFormat="1" ht="51.75" customHeight="1">
      <c r="A9" s="309" t="s">
        <v>171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321" t="s">
        <v>11</v>
      </c>
      <c r="AK9" s="190"/>
      <c r="AL9" s="190"/>
      <c r="AM9" s="190"/>
      <c r="AN9" s="190"/>
      <c r="AO9" s="191"/>
      <c r="AP9" s="189" t="s">
        <v>81</v>
      </c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1"/>
      <c r="BB9" s="193">
        <f>BH11</f>
        <v>877400</v>
      </c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5"/>
      <c r="BT9" s="60"/>
      <c r="BU9" s="193">
        <f>BU11</f>
        <v>845065.44</v>
      </c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5"/>
      <c r="CI9" s="193">
        <f>BB9-BU9</f>
        <v>32334.560000000056</v>
      </c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188" s="18" customFormat="1" ht="33.75" customHeight="1">
      <c r="A10" s="292" t="s">
        <v>585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293" t="s">
        <v>11</v>
      </c>
      <c r="AK10" s="171"/>
      <c r="AL10" s="171"/>
      <c r="AM10" s="171"/>
      <c r="AN10" s="171"/>
      <c r="AO10" s="172"/>
      <c r="AP10" s="170" t="s">
        <v>587</v>
      </c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2"/>
      <c r="BB10" s="52"/>
      <c r="BC10" s="52"/>
      <c r="BD10" s="52"/>
      <c r="BE10" s="52"/>
      <c r="BF10" s="52"/>
      <c r="BG10" s="52"/>
      <c r="BH10" s="173">
        <f>BH11</f>
        <v>877400</v>
      </c>
      <c r="BI10" s="175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73">
        <f>BU11</f>
        <v>845065.44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5"/>
      <c r="CI10" s="173">
        <f>BH10-BU10</f>
        <v>32334.560000000056</v>
      </c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6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18" customFormat="1" ht="92.25" customHeight="1">
      <c r="A11" s="292" t="s">
        <v>206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293" t="s">
        <v>11</v>
      </c>
      <c r="AK11" s="171"/>
      <c r="AL11" s="171"/>
      <c r="AM11" s="171"/>
      <c r="AN11" s="171"/>
      <c r="AO11" s="172"/>
      <c r="AP11" s="170" t="s">
        <v>207</v>
      </c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2"/>
      <c r="BB11" s="52"/>
      <c r="BC11" s="52"/>
      <c r="BD11" s="52"/>
      <c r="BE11" s="52"/>
      <c r="BF11" s="52"/>
      <c r="BG11" s="52"/>
      <c r="BH11" s="173">
        <f>BH12</f>
        <v>877400</v>
      </c>
      <c r="BI11" s="175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173">
        <f>BU12</f>
        <v>845065.44</v>
      </c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5"/>
      <c r="CI11" s="173">
        <f aca="true" t="shared" si="0" ref="CI11:CI21">BH11-BU11</f>
        <v>32334.560000000056</v>
      </c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6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18" customFormat="1" ht="130.5" customHeight="1">
      <c r="A12" s="292" t="s">
        <v>605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293" t="s">
        <v>11</v>
      </c>
      <c r="AK12" s="171"/>
      <c r="AL12" s="171"/>
      <c r="AM12" s="171"/>
      <c r="AN12" s="171"/>
      <c r="AO12" s="172"/>
      <c r="AP12" s="170" t="s">
        <v>606</v>
      </c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2"/>
      <c r="BB12" s="52"/>
      <c r="BC12" s="52"/>
      <c r="BD12" s="52"/>
      <c r="BE12" s="52"/>
      <c r="BF12" s="52"/>
      <c r="BG12" s="52"/>
      <c r="BH12" s="173">
        <f>BH13+BH18</f>
        <v>877400</v>
      </c>
      <c r="BI12" s="175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173">
        <f>BU13+BU18</f>
        <v>845065.44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5"/>
      <c r="CI12" s="173">
        <f>BH12-BU12</f>
        <v>32334.560000000056</v>
      </c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6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36" customFormat="1" ht="52.5" customHeight="1">
      <c r="A13" s="292" t="s">
        <v>208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293" t="s">
        <v>11</v>
      </c>
      <c r="AK13" s="171"/>
      <c r="AL13" s="171"/>
      <c r="AM13" s="171"/>
      <c r="AN13" s="171"/>
      <c r="AO13" s="172"/>
      <c r="AP13" s="170" t="s">
        <v>209</v>
      </c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2"/>
      <c r="BB13" s="52"/>
      <c r="BC13" s="52"/>
      <c r="BD13" s="52"/>
      <c r="BE13" s="52"/>
      <c r="BF13" s="52"/>
      <c r="BG13" s="52"/>
      <c r="BH13" s="173">
        <f>BH14</f>
        <v>832100</v>
      </c>
      <c r="BI13" s="175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173">
        <f>BU14</f>
        <v>799829.44</v>
      </c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5"/>
      <c r="CI13" s="173">
        <f t="shared" si="0"/>
        <v>32270.560000000056</v>
      </c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6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</row>
    <row r="14" spans="1:188" s="18" customFormat="1" ht="18" customHeight="1">
      <c r="A14" s="294" t="s">
        <v>93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3" t="s">
        <v>11</v>
      </c>
      <c r="AK14" s="171"/>
      <c r="AL14" s="171"/>
      <c r="AM14" s="171"/>
      <c r="AN14" s="171"/>
      <c r="AO14" s="172"/>
      <c r="AP14" s="170" t="s">
        <v>210</v>
      </c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2"/>
      <c r="BB14" s="52"/>
      <c r="BC14" s="52"/>
      <c r="BD14" s="52"/>
      <c r="BE14" s="52"/>
      <c r="BF14" s="52"/>
      <c r="BG14" s="52"/>
      <c r="BH14" s="173">
        <f>BH15</f>
        <v>832100</v>
      </c>
      <c r="BI14" s="175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173">
        <f>BU15</f>
        <v>799829.44</v>
      </c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5"/>
      <c r="CI14" s="173">
        <f t="shared" si="0"/>
        <v>32270.560000000056</v>
      </c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6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18" customFormat="1" ht="26.25" customHeight="1">
      <c r="A15" s="294" t="s">
        <v>222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3" t="s">
        <v>11</v>
      </c>
      <c r="AK15" s="171"/>
      <c r="AL15" s="172"/>
      <c r="AM15" s="15"/>
      <c r="AN15" s="15"/>
      <c r="AO15" s="15"/>
      <c r="AP15" s="170" t="s">
        <v>211</v>
      </c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2"/>
      <c r="BB15" s="52"/>
      <c r="BC15" s="52"/>
      <c r="BD15" s="52"/>
      <c r="BE15" s="52"/>
      <c r="BF15" s="52"/>
      <c r="BG15" s="52"/>
      <c r="BH15" s="173">
        <f>BH16+BH17</f>
        <v>832100</v>
      </c>
      <c r="BI15" s="175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173">
        <f>BU16+BU17</f>
        <v>799829.44</v>
      </c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173">
        <f t="shared" si="0"/>
        <v>32270.560000000056</v>
      </c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6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18" customFormat="1" ht="18" customHeight="1">
      <c r="A16" s="325" t="s">
        <v>82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293" t="s">
        <v>11</v>
      </c>
      <c r="AK16" s="171"/>
      <c r="AL16" s="172"/>
      <c r="AM16" s="15"/>
      <c r="AN16" s="15"/>
      <c r="AO16" s="15"/>
      <c r="AP16" s="170" t="s">
        <v>212</v>
      </c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2"/>
      <c r="BB16" s="52"/>
      <c r="BC16" s="52"/>
      <c r="BD16" s="52"/>
      <c r="BE16" s="52"/>
      <c r="BF16" s="52"/>
      <c r="BG16" s="52"/>
      <c r="BH16" s="173">
        <v>640000</v>
      </c>
      <c r="BI16" s="175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173">
        <v>607768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3">
        <f t="shared" si="0"/>
        <v>32232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6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18" customFormat="1" ht="27" customHeight="1">
      <c r="A17" s="294" t="s">
        <v>84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3" t="s">
        <v>11</v>
      </c>
      <c r="AK17" s="171"/>
      <c r="AL17" s="172"/>
      <c r="AM17" s="15"/>
      <c r="AN17" s="15"/>
      <c r="AO17" s="15"/>
      <c r="AP17" s="170" t="s">
        <v>213</v>
      </c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2"/>
      <c r="BB17" s="52"/>
      <c r="BC17" s="52"/>
      <c r="BD17" s="52"/>
      <c r="BE17" s="52"/>
      <c r="BF17" s="52"/>
      <c r="BG17" s="52"/>
      <c r="BH17" s="173">
        <v>192100</v>
      </c>
      <c r="BI17" s="175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173">
        <v>192061.44</v>
      </c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5"/>
      <c r="CI17" s="173">
        <f t="shared" si="0"/>
        <v>38.55999999999767</v>
      </c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6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s="36" customFormat="1" ht="58.5" customHeight="1">
      <c r="A18" s="292" t="s">
        <v>214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293" t="s">
        <v>11</v>
      </c>
      <c r="AK18" s="171"/>
      <c r="AL18" s="171"/>
      <c r="AM18" s="171"/>
      <c r="AN18" s="171"/>
      <c r="AO18" s="172"/>
      <c r="AP18" s="170" t="s">
        <v>468</v>
      </c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2"/>
      <c r="BB18" s="52"/>
      <c r="BC18" s="52"/>
      <c r="BD18" s="52"/>
      <c r="BE18" s="52"/>
      <c r="BF18" s="52"/>
      <c r="BG18" s="52"/>
      <c r="BH18" s="173">
        <f>BH19</f>
        <v>45300</v>
      </c>
      <c r="BI18" s="175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173">
        <f>BU19</f>
        <v>45236</v>
      </c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5"/>
      <c r="CI18" s="173">
        <f t="shared" si="0"/>
        <v>64</v>
      </c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6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</row>
    <row r="19" spans="1:188" s="18" customFormat="1" ht="18" customHeight="1">
      <c r="A19" s="294" t="s">
        <v>93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3" t="s">
        <v>11</v>
      </c>
      <c r="AK19" s="171"/>
      <c r="AL19" s="171"/>
      <c r="AM19" s="171"/>
      <c r="AN19" s="171"/>
      <c r="AO19" s="172"/>
      <c r="AP19" s="170" t="s">
        <v>467</v>
      </c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2"/>
      <c r="BB19" s="52"/>
      <c r="BC19" s="52"/>
      <c r="BD19" s="52"/>
      <c r="BE19" s="52"/>
      <c r="BF19" s="52"/>
      <c r="BG19" s="52"/>
      <c r="BH19" s="173">
        <f>BH20+BB26</f>
        <v>45300</v>
      </c>
      <c r="BI19" s="175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173">
        <f>BU20</f>
        <v>45236</v>
      </c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5"/>
      <c r="CI19" s="173">
        <f t="shared" si="0"/>
        <v>64</v>
      </c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6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18" customFormat="1" ht="26.25" customHeight="1">
      <c r="A20" s="294" t="s">
        <v>222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3" t="s">
        <v>11</v>
      </c>
      <c r="AK20" s="171"/>
      <c r="AL20" s="172"/>
      <c r="AM20" s="15"/>
      <c r="AN20" s="15"/>
      <c r="AO20" s="15"/>
      <c r="AP20" s="170" t="s">
        <v>466</v>
      </c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2"/>
      <c r="BB20" s="52"/>
      <c r="BC20" s="52"/>
      <c r="BD20" s="52"/>
      <c r="BE20" s="52"/>
      <c r="BF20" s="52"/>
      <c r="BG20" s="52"/>
      <c r="BH20" s="173">
        <f>BH21</f>
        <v>45300</v>
      </c>
      <c r="BI20" s="175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173">
        <f>BU21</f>
        <v>45236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5"/>
      <c r="CI20" s="173">
        <f t="shared" si="0"/>
        <v>64</v>
      </c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6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18" customFormat="1" ht="18" customHeight="1">
      <c r="A21" s="325" t="s">
        <v>83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293" t="s">
        <v>11</v>
      </c>
      <c r="AK21" s="171"/>
      <c r="AL21" s="172"/>
      <c r="AM21" s="15"/>
      <c r="AN21" s="15"/>
      <c r="AO21" s="15"/>
      <c r="AP21" s="170" t="s">
        <v>465</v>
      </c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52"/>
      <c r="BC21" s="52"/>
      <c r="BD21" s="52"/>
      <c r="BE21" s="52"/>
      <c r="BF21" s="52"/>
      <c r="BG21" s="52"/>
      <c r="BH21" s="173">
        <v>45300</v>
      </c>
      <c r="BI21" s="175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173">
        <v>45236</v>
      </c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5"/>
      <c r="CI21" s="173">
        <f t="shared" si="0"/>
        <v>64</v>
      </c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6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56" customFormat="1" ht="99.75" customHeight="1">
      <c r="A22" s="309" t="s">
        <v>173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321" t="s">
        <v>11</v>
      </c>
      <c r="AK22" s="190"/>
      <c r="AL22" s="191"/>
      <c r="AM22" s="16"/>
      <c r="AN22" s="16"/>
      <c r="AO22" s="16"/>
      <c r="AP22" s="189" t="s">
        <v>86</v>
      </c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1"/>
      <c r="BB22" s="90"/>
      <c r="BC22" s="90"/>
      <c r="BD22" s="90"/>
      <c r="BE22" s="90"/>
      <c r="BF22" s="90"/>
      <c r="BG22" s="90"/>
      <c r="BH22" s="193">
        <f>BH24+BH79</f>
        <v>3310300</v>
      </c>
      <c r="BI22" s="195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193">
        <f>BU24+BU79</f>
        <v>3170543.6500000004</v>
      </c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5"/>
      <c r="CI22" s="193">
        <f aca="true" t="shared" si="1" ref="CI22:CI30">BH22-BU22</f>
        <v>139756.34999999963</v>
      </c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6"/>
    </row>
    <row r="23" spans="1:98" ht="37.5" customHeight="1">
      <c r="A23" s="292" t="s">
        <v>585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293" t="s">
        <v>11</v>
      </c>
      <c r="AK23" s="171"/>
      <c r="AL23" s="171"/>
      <c r="AM23" s="171"/>
      <c r="AN23" s="171"/>
      <c r="AO23" s="172"/>
      <c r="AP23" s="170" t="s">
        <v>586</v>
      </c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52"/>
      <c r="BC23" s="52"/>
      <c r="BD23" s="52"/>
      <c r="BE23" s="52"/>
      <c r="BF23" s="52"/>
      <c r="BG23" s="52"/>
      <c r="BH23" s="173">
        <f>BH24</f>
        <v>3310100</v>
      </c>
      <c r="BI23" s="175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173">
        <f>BU24</f>
        <v>3170343.6500000004</v>
      </c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5"/>
      <c r="CI23" s="173">
        <f>BH23-BU23</f>
        <v>139756.34999999963</v>
      </c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6"/>
    </row>
    <row r="24" spans="1:98" ht="110.25" customHeight="1">
      <c r="A24" s="292" t="s">
        <v>206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293" t="s">
        <v>11</v>
      </c>
      <c r="AK24" s="171"/>
      <c r="AL24" s="171"/>
      <c r="AM24" s="171"/>
      <c r="AN24" s="171"/>
      <c r="AO24" s="172"/>
      <c r="AP24" s="170" t="s">
        <v>216</v>
      </c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2"/>
      <c r="BB24" s="52"/>
      <c r="BC24" s="52"/>
      <c r="BD24" s="52"/>
      <c r="BE24" s="52"/>
      <c r="BF24" s="52"/>
      <c r="BG24" s="52"/>
      <c r="BH24" s="173">
        <f>BH25+BB35+BH49+BH54+BH59+BH64+BH69+BH74</f>
        <v>3310100</v>
      </c>
      <c r="BI24" s="175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173">
        <f>BU25+BU35+BU49+BU54+BU59+BU64+BU69+BU74</f>
        <v>3170343.6500000004</v>
      </c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5"/>
      <c r="CI24" s="173">
        <f t="shared" si="1"/>
        <v>139756.34999999963</v>
      </c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6"/>
    </row>
    <row r="25" spans="1:98" s="159" customFormat="1" ht="134.25" customHeight="1">
      <c r="A25" s="292" t="s">
        <v>605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293" t="s">
        <v>11</v>
      </c>
      <c r="AK25" s="171"/>
      <c r="AL25" s="171"/>
      <c r="AM25" s="171"/>
      <c r="AN25" s="171"/>
      <c r="AO25" s="172"/>
      <c r="AP25" s="170" t="s">
        <v>608</v>
      </c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2"/>
      <c r="BB25" s="52"/>
      <c r="BC25" s="52"/>
      <c r="BD25" s="52"/>
      <c r="BE25" s="52"/>
      <c r="BF25" s="52"/>
      <c r="BG25" s="52"/>
      <c r="BH25" s="173">
        <f>BH26+BB31</f>
        <v>2806000</v>
      </c>
      <c r="BI25" s="175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173">
        <f>BU26+BU31</f>
        <v>2677966.93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5"/>
      <c r="CI25" s="173">
        <f>BH25-BU25</f>
        <v>128033.06999999983</v>
      </c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6"/>
    </row>
    <row r="26" spans="1:98" s="33" customFormat="1" ht="61.5" customHeight="1">
      <c r="A26" s="292" t="s">
        <v>208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293" t="s">
        <v>11</v>
      </c>
      <c r="AK26" s="171"/>
      <c r="AL26" s="172"/>
      <c r="AM26" s="15"/>
      <c r="AN26" s="15"/>
      <c r="AO26" s="15"/>
      <c r="AP26" s="170" t="s">
        <v>217</v>
      </c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2"/>
      <c r="BB26" s="77"/>
      <c r="BC26" s="77"/>
      <c r="BD26" s="77"/>
      <c r="BE26" s="77"/>
      <c r="BF26" s="77"/>
      <c r="BG26" s="77"/>
      <c r="BH26" s="173">
        <f>BH27</f>
        <v>2563300</v>
      </c>
      <c r="BI26" s="175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173">
        <f>BU27</f>
        <v>2435330.93</v>
      </c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5"/>
      <c r="CI26" s="173">
        <f t="shared" si="1"/>
        <v>127969.06999999983</v>
      </c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6"/>
    </row>
    <row r="27" spans="1:98" ht="18" customHeight="1">
      <c r="A27" s="294" t="s">
        <v>93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3" t="s">
        <v>11</v>
      </c>
      <c r="AK27" s="171"/>
      <c r="AL27" s="172"/>
      <c r="AM27" s="15"/>
      <c r="AN27" s="15"/>
      <c r="AO27" s="15"/>
      <c r="AP27" s="170" t="s">
        <v>218</v>
      </c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77"/>
      <c r="BC27" s="77"/>
      <c r="BD27" s="77"/>
      <c r="BE27" s="77"/>
      <c r="BF27" s="77"/>
      <c r="BG27" s="77"/>
      <c r="BH27" s="173">
        <f>BH28</f>
        <v>2563300</v>
      </c>
      <c r="BI27" s="175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173">
        <f>BU28</f>
        <v>2435330.93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5"/>
      <c r="CI27" s="173">
        <f t="shared" si="1"/>
        <v>127969.06999999983</v>
      </c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6"/>
    </row>
    <row r="28" spans="1:188" s="18" customFormat="1" ht="24" customHeight="1">
      <c r="A28" s="294" t="s">
        <v>222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3" t="s">
        <v>11</v>
      </c>
      <c r="AK28" s="171"/>
      <c r="AL28" s="172"/>
      <c r="AM28" s="15"/>
      <c r="AN28" s="15"/>
      <c r="AO28" s="15"/>
      <c r="AP28" s="170" t="s">
        <v>219</v>
      </c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2"/>
      <c r="BB28" s="77"/>
      <c r="BC28" s="77"/>
      <c r="BD28" s="77"/>
      <c r="BE28" s="77"/>
      <c r="BF28" s="77"/>
      <c r="BG28" s="77"/>
      <c r="BH28" s="173">
        <f>SUM(BH29+BH30)</f>
        <v>2563300</v>
      </c>
      <c r="BI28" s="175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173">
        <f>SUM(BU29+BU30)</f>
        <v>2435330.93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5"/>
      <c r="CI28" s="173">
        <f t="shared" si="1"/>
        <v>127969.06999999983</v>
      </c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6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18" customFormat="1" ht="18" customHeight="1">
      <c r="A29" s="310" t="s">
        <v>82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293" t="s">
        <v>11</v>
      </c>
      <c r="AK29" s="171"/>
      <c r="AL29" s="172"/>
      <c r="AM29" s="15"/>
      <c r="AN29" s="15"/>
      <c r="AO29" s="15"/>
      <c r="AP29" s="170" t="s">
        <v>220</v>
      </c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77"/>
      <c r="BC29" s="77"/>
      <c r="BD29" s="77"/>
      <c r="BE29" s="77"/>
      <c r="BF29" s="77"/>
      <c r="BG29" s="77"/>
      <c r="BH29" s="173">
        <v>1977000</v>
      </c>
      <c r="BI29" s="175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173">
        <v>1882782.27</v>
      </c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5"/>
      <c r="CI29" s="173">
        <f t="shared" si="1"/>
        <v>94217.72999999998</v>
      </c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6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18" customFormat="1" ht="25.5" customHeight="1">
      <c r="A30" s="292" t="s">
        <v>84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293" t="s">
        <v>11</v>
      </c>
      <c r="AK30" s="171"/>
      <c r="AL30" s="172"/>
      <c r="AM30" s="15"/>
      <c r="AN30" s="15"/>
      <c r="AO30" s="15"/>
      <c r="AP30" s="170" t="s">
        <v>221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2"/>
      <c r="BB30" s="77"/>
      <c r="BC30" s="77"/>
      <c r="BD30" s="77"/>
      <c r="BE30" s="77"/>
      <c r="BF30" s="77"/>
      <c r="BG30" s="77"/>
      <c r="BH30" s="173">
        <v>586300</v>
      </c>
      <c r="BI30" s="175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173">
        <v>552548.66</v>
      </c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5"/>
      <c r="CI30" s="173">
        <f t="shared" si="1"/>
        <v>33751.33999999997</v>
      </c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6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98" s="34" customFormat="1" ht="60.75" customHeight="1">
      <c r="A31" s="292" t="s">
        <v>214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293" t="s">
        <v>11</v>
      </c>
      <c r="AK31" s="171"/>
      <c r="AL31" s="171"/>
      <c r="AM31" s="171"/>
      <c r="AN31" s="171"/>
      <c r="AO31" s="172"/>
      <c r="AP31" s="170" t="s">
        <v>469</v>
      </c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3">
        <f>BB32</f>
        <v>242700</v>
      </c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5"/>
      <c r="BT31" s="52"/>
      <c r="BU31" s="173">
        <f>BU32</f>
        <v>242636</v>
      </c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5"/>
      <c r="CI31" s="173">
        <f>BB31-BU31</f>
        <v>64</v>
      </c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6"/>
    </row>
    <row r="32" spans="1:98" s="30" customFormat="1" ht="18" customHeight="1">
      <c r="A32" s="294" t="s">
        <v>93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3" t="s">
        <v>11</v>
      </c>
      <c r="AK32" s="171"/>
      <c r="AL32" s="171"/>
      <c r="AM32" s="171"/>
      <c r="AN32" s="171"/>
      <c r="AO32" s="172"/>
      <c r="AP32" s="170" t="s">
        <v>470</v>
      </c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2"/>
      <c r="BB32" s="173">
        <f>BB33</f>
        <v>242700</v>
      </c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5"/>
      <c r="BT32" s="52"/>
      <c r="BU32" s="173">
        <f>BU33</f>
        <v>242636</v>
      </c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5"/>
      <c r="CI32" s="173">
        <f>BB32-BU32</f>
        <v>64</v>
      </c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6"/>
    </row>
    <row r="33" spans="1:98" s="30" customFormat="1" ht="27.75" customHeight="1">
      <c r="A33" s="294" t="s">
        <v>222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3" t="s">
        <v>11</v>
      </c>
      <c r="AK33" s="171"/>
      <c r="AL33" s="171"/>
      <c r="AM33" s="171"/>
      <c r="AN33" s="171"/>
      <c r="AO33" s="172"/>
      <c r="AP33" s="170" t="s">
        <v>471</v>
      </c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2"/>
      <c r="BB33" s="173">
        <f>BB34</f>
        <v>242700</v>
      </c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5"/>
      <c r="BT33" s="52"/>
      <c r="BU33" s="173">
        <f>BU34</f>
        <v>242636</v>
      </c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5"/>
      <c r="CI33" s="173">
        <f>BB33-BU33</f>
        <v>64</v>
      </c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6"/>
    </row>
    <row r="34" spans="1:98" s="30" customFormat="1" ht="18" customHeight="1">
      <c r="A34" s="325" t="s">
        <v>83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293" t="s">
        <v>11</v>
      </c>
      <c r="AK34" s="171"/>
      <c r="AL34" s="171"/>
      <c r="AM34" s="171"/>
      <c r="AN34" s="171"/>
      <c r="AO34" s="172"/>
      <c r="AP34" s="170" t="s">
        <v>472</v>
      </c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2"/>
      <c r="BB34" s="173">
        <v>242700</v>
      </c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5"/>
      <c r="BT34" s="52"/>
      <c r="BU34" s="173">
        <v>242636</v>
      </c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5"/>
      <c r="CI34" s="173">
        <f>BB34-BU34</f>
        <v>64</v>
      </c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6"/>
    </row>
    <row r="35" spans="1:98" s="34" customFormat="1" ht="128.25" customHeight="1">
      <c r="A35" s="292" t="s">
        <v>607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293" t="s">
        <v>11</v>
      </c>
      <c r="AK35" s="171"/>
      <c r="AL35" s="171"/>
      <c r="AM35" s="171"/>
      <c r="AN35" s="171"/>
      <c r="AO35" s="172"/>
      <c r="AP35" s="170" t="s">
        <v>609</v>
      </c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2"/>
      <c r="BB35" s="173">
        <f>BH36+BH46</f>
        <v>477300</v>
      </c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5"/>
      <c r="BT35" s="52"/>
      <c r="BU35" s="173">
        <f>BU36+BU46</f>
        <v>465712.72</v>
      </c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5"/>
      <c r="CI35" s="173">
        <f>BB35-BU35</f>
        <v>11587.280000000028</v>
      </c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6"/>
    </row>
    <row r="36" spans="1:188" s="18" customFormat="1" ht="54" customHeight="1">
      <c r="A36" s="294" t="s">
        <v>375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3" t="s">
        <v>11</v>
      </c>
      <c r="AK36" s="171"/>
      <c r="AL36" s="171"/>
      <c r="AM36" s="171"/>
      <c r="AN36" s="171"/>
      <c r="AO36" s="172"/>
      <c r="AP36" s="170" t="s">
        <v>223</v>
      </c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2"/>
      <c r="BB36" s="77"/>
      <c r="BC36" s="77"/>
      <c r="BD36" s="77"/>
      <c r="BE36" s="77"/>
      <c r="BF36" s="77"/>
      <c r="BG36" s="77"/>
      <c r="BH36" s="173">
        <f>BH37+BH43</f>
        <v>473200</v>
      </c>
      <c r="BI36" s="175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173">
        <f>BU37+BU43</f>
        <v>461644.37</v>
      </c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5"/>
      <c r="CI36" s="173">
        <f>BH36-BU36</f>
        <v>11555.630000000005</v>
      </c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6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18" customFormat="1" ht="18" customHeight="1">
      <c r="A37" s="294" t="s">
        <v>93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3" t="s">
        <v>11</v>
      </c>
      <c r="AK37" s="171"/>
      <c r="AL37" s="171"/>
      <c r="AM37" s="171"/>
      <c r="AN37" s="171"/>
      <c r="AO37" s="172"/>
      <c r="AP37" s="170" t="s">
        <v>224</v>
      </c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2"/>
      <c r="BB37" s="77"/>
      <c r="BC37" s="77"/>
      <c r="BD37" s="77"/>
      <c r="BE37" s="77"/>
      <c r="BF37" s="77"/>
      <c r="BG37" s="77"/>
      <c r="BH37" s="173">
        <f>BH38</f>
        <v>250400</v>
      </c>
      <c r="BI37" s="175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173">
        <f>BU38</f>
        <v>250203.65</v>
      </c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5"/>
      <c r="CI37" s="173">
        <f>CI38</f>
        <v>85.27000000001135</v>
      </c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6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18" customFormat="1" ht="18" customHeight="1">
      <c r="A38" s="325" t="s">
        <v>139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293" t="s">
        <v>11</v>
      </c>
      <c r="AK38" s="171"/>
      <c r="AL38" s="171"/>
      <c r="AM38" s="171"/>
      <c r="AN38" s="171"/>
      <c r="AO38" s="172"/>
      <c r="AP38" s="170" t="s">
        <v>225</v>
      </c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2"/>
      <c r="BB38" s="77"/>
      <c r="BC38" s="77"/>
      <c r="BD38" s="77"/>
      <c r="BE38" s="77"/>
      <c r="BF38" s="77"/>
      <c r="BG38" s="77"/>
      <c r="BH38" s="173">
        <f>BH39+BH40+BH41+BH42</f>
        <v>250400</v>
      </c>
      <c r="BI38" s="175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173">
        <f>BU39+BU40++BU41+BU42</f>
        <v>250203.65</v>
      </c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5"/>
      <c r="CI38" s="173">
        <f>CI39+CI42</f>
        <v>85.27000000001135</v>
      </c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6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18" customFormat="1" ht="18" customHeight="1">
      <c r="A39" s="310" t="s">
        <v>87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293" t="s">
        <v>11</v>
      </c>
      <c r="AK39" s="171"/>
      <c r="AL39" s="171"/>
      <c r="AM39" s="171"/>
      <c r="AN39" s="171"/>
      <c r="AO39" s="172"/>
      <c r="AP39" s="170" t="s">
        <v>226</v>
      </c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2"/>
      <c r="BB39" s="77"/>
      <c r="BC39" s="77"/>
      <c r="BD39" s="77"/>
      <c r="BE39" s="77"/>
      <c r="BF39" s="77"/>
      <c r="BG39" s="77"/>
      <c r="BH39" s="173">
        <v>12900</v>
      </c>
      <c r="BI39" s="175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173">
        <v>12833.21</v>
      </c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5"/>
      <c r="CI39" s="173">
        <f aca="true" t="shared" si="2" ref="CI39:CI50">BH39-BU39</f>
        <v>66.79000000000087</v>
      </c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6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 s="18" customFormat="1" ht="22.5" customHeight="1">
      <c r="A40" s="292" t="s">
        <v>88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293" t="s">
        <v>11</v>
      </c>
      <c r="AK40" s="171"/>
      <c r="AL40" s="171"/>
      <c r="AM40" s="171"/>
      <c r="AN40" s="171"/>
      <c r="AO40" s="172"/>
      <c r="AP40" s="170" t="s">
        <v>228</v>
      </c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2"/>
      <c r="BB40" s="77"/>
      <c r="BC40" s="77"/>
      <c r="BD40" s="77"/>
      <c r="BE40" s="77"/>
      <c r="BF40" s="77"/>
      <c r="BG40" s="77"/>
      <c r="BH40" s="173">
        <v>40200</v>
      </c>
      <c r="BI40" s="175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173">
        <v>40156.42</v>
      </c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5"/>
      <c r="CI40" s="173">
        <f t="shared" si="2"/>
        <v>43.580000000001746</v>
      </c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6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18" customFormat="1" ht="26.25" customHeight="1">
      <c r="A41" s="292" t="s">
        <v>151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293" t="s">
        <v>11</v>
      </c>
      <c r="AK41" s="171"/>
      <c r="AL41" s="171"/>
      <c r="AM41" s="171"/>
      <c r="AN41" s="171"/>
      <c r="AO41" s="172"/>
      <c r="AP41" s="170" t="s">
        <v>229</v>
      </c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2"/>
      <c r="BB41" s="77"/>
      <c r="BC41" s="77"/>
      <c r="BD41" s="77"/>
      <c r="BE41" s="77"/>
      <c r="BF41" s="77"/>
      <c r="BG41" s="77"/>
      <c r="BH41" s="173">
        <v>17300</v>
      </c>
      <c r="BI41" s="175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173">
        <v>17232.5</v>
      </c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5"/>
      <c r="CI41" s="173">
        <f t="shared" si="2"/>
        <v>67.5</v>
      </c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6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1:188" s="18" customFormat="1" ht="18" customHeight="1">
      <c r="A42" s="310" t="s">
        <v>85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293" t="s">
        <v>11</v>
      </c>
      <c r="AK42" s="171"/>
      <c r="AL42" s="171"/>
      <c r="AM42" s="171"/>
      <c r="AN42" s="171"/>
      <c r="AO42" s="172"/>
      <c r="AP42" s="170" t="s">
        <v>227</v>
      </c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2"/>
      <c r="BB42" s="77"/>
      <c r="BC42" s="77"/>
      <c r="BD42" s="77"/>
      <c r="BE42" s="77"/>
      <c r="BF42" s="77"/>
      <c r="BG42" s="77"/>
      <c r="BH42" s="173">
        <v>180000</v>
      </c>
      <c r="BI42" s="175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173">
        <v>179981.52</v>
      </c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5"/>
      <c r="CI42" s="173">
        <f t="shared" si="2"/>
        <v>18.480000000010477</v>
      </c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6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1:188" s="18" customFormat="1" ht="24" customHeight="1">
      <c r="A43" s="292" t="s">
        <v>165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293" t="s">
        <v>11</v>
      </c>
      <c r="AK43" s="171"/>
      <c r="AL43" s="171"/>
      <c r="AM43" s="171"/>
      <c r="AN43" s="171"/>
      <c r="AO43" s="172"/>
      <c r="AP43" s="170" t="s">
        <v>230</v>
      </c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2"/>
      <c r="BB43" s="77"/>
      <c r="BC43" s="77"/>
      <c r="BD43" s="77"/>
      <c r="BE43" s="77"/>
      <c r="BF43" s="77"/>
      <c r="BG43" s="77"/>
      <c r="BH43" s="173">
        <f>BH45+BH44</f>
        <v>222800</v>
      </c>
      <c r="BI43" s="175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173">
        <f>BU45+BU44</f>
        <v>211440.72</v>
      </c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5"/>
      <c r="CI43" s="173">
        <f t="shared" si="2"/>
        <v>11359.279999999999</v>
      </c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6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18" customFormat="1" ht="26.25" customHeight="1">
      <c r="A44" s="292" t="s">
        <v>89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293" t="s">
        <v>11</v>
      </c>
      <c r="AK44" s="171"/>
      <c r="AL44" s="171"/>
      <c r="AM44" s="171"/>
      <c r="AN44" s="171"/>
      <c r="AO44" s="172"/>
      <c r="AP44" s="170" t="s">
        <v>496</v>
      </c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2"/>
      <c r="BB44" s="77"/>
      <c r="BC44" s="77"/>
      <c r="BD44" s="77"/>
      <c r="BE44" s="77"/>
      <c r="BF44" s="77"/>
      <c r="BG44" s="77"/>
      <c r="BH44" s="173">
        <v>1800</v>
      </c>
      <c r="BI44" s="175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173">
        <v>1800</v>
      </c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5"/>
      <c r="CI44" s="173">
        <f>BH44-BU44</f>
        <v>0</v>
      </c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6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18" customFormat="1" ht="26.25" customHeight="1">
      <c r="A45" s="292" t="s">
        <v>90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293" t="s">
        <v>11</v>
      </c>
      <c r="AK45" s="171"/>
      <c r="AL45" s="171"/>
      <c r="AM45" s="171"/>
      <c r="AN45" s="171"/>
      <c r="AO45" s="172"/>
      <c r="AP45" s="170" t="s">
        <v>231</v>
      </c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2"/>
      <c r="BB45" s="77"/>
      <c r="BC45" s="77"/>
      <c r="BD45" s="77"/>
      <c r="BE45" s="77"/>
      <c r="BF45" s="77"/>
      <c r="BG45" s="77"/>
      <c r="BH45" s="173">
        <v>221000</v>
      </c>
      <c r="BI45" s="175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173">
        <v>209640.72</v>
      </c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5"/>
      <c r="CI45" s="173">
        <f t="shared" si="2"/>
        <v>11359.279999999999</v>
      </c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6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18" customFormat="1" ht="26.25" customHeight="1">
      <c r="A46" s="292" t="s">
        <v>175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293" t="s">
        <v>11</v>
      </c>
      <c r="AK46" s="171"/>
      <c r="AL46" s="171"/>
      <c r="AM46" s="171"/>
      <c r="AN46" s="171"/>
      <c r="AO46" s="172"/>
      <c r="AP46" s="170" t="s">
        <v>232</v>
      </c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2"/>
      <c r="BB46" s="77"/>
      <c r="BC46" s="77"/>
      <c r="BD46" s="77"/>
      <c r="BE46" s="77"/>
      <c r="BF46" s="77"/>
      <c r="BG46" s="77"/>
      <c r="BH46" s="173">
        <f>BH47</f>
        <v>4100</v>
      </c>
      <c r="BI46" s="175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173">
        <f>BU47</f>
        <v>4068.35</v>
      </c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5"/>
      <c r="CI46" s="173">
        <f t="shared" si="2"/>
        <v>31.65000000000009</v>
      </c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6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18" customFormat="1" ht="26.25" customHeight="1">
      <c r="A47" s="294" t="s">
        <v>93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3" t="s">
        <v>11</v>
      </c>
      <c r="AK47" s="171"/>
      <c r="AL47" s="171"/>
      <c r="AM47" s="171"/>
      <c r="AN47" s="171"/>
      <c r="AO47" s="172"/>
      <c r="AP47" s="170" t="s">
        <v>233</v>
      </c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2"/>
      <c r="BB47" s="77"/>
      <c r="BC47" s="77"/>
      <c r="BD47" s="77"/>
      <c r="BE47" s="77"/>
      <c r="BF47" s="77"/>
      <c r="BG47" s="77"/>
      <c r="BH47" s="173">
        <f>BH48</f>
        <v>4100</v>
      </c>
      <c r="BI47" s="175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173">
        <f>BU48</f>
        <v>4068.35</v>
      </c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5"/>
      <c r="CI47" s="173">
        <f t="shared" si="2"/>
        <v>31.65000000000009</v>
      </c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6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18" customFormat="1" ht="26.25" customHeight="1">
      <c r="A48" s="292" t="s">
        <v>92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293" t="s">
        <v>11</v>
      </c>
      <c r="AK48" s="171"/>
      <c r="AL48" s="171"/>
      <c r="AM48" s="171"/>
      <c r="AN48" s="171"/>
      <c r="AO48" s="172"/>
      <c r="AP48" s="170" t="s">
        <v>234</v>
      </c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2"/>
      <c r="BB48" s="77"/>
      <c r="BC48" s="77"/>
      <c r="BD48" s="77"/>
      <c r="BE48" s="77"/>
      <c r="BF48" s="77"/>
      <c r="BG48" s="77"/>
      <c r="BH48" s="173">
        <v>4100</v>
      </c>
      <c r="BI48" s="175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173">
        <v>4068.35</v>
      </c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5"/>
      <c r="CI48" s="173">
        <f t="shared" si="2"/>
        <v>31.65000000000009</v>
      </c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6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98" s="43" customFormat="1" ht="129" customHeight="1">
      <c r="A49" s="294" t="s">
        <v>235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3" t="s">
        <v>11</v>
      </c>
      <c r="AK49" s="171"/>
      <c r="AL49" s="171"/>
      <c r="AM49" s="171"/>
      <c r="AN49" s="171"/>
      <c r="AO49" s="172"/>
      <c r="AP49" s="170" t="s">
        <v>236</v>
      </c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2"/>
      <c r="BB49" s="77"/>
      <c r="BC49" s="77"/>
      <c r="BD49" s="77"/>
      <c r="BE49" s="77"/>
      <c r="BF49" s="77"/>
      <c r="BG49" s="77"/>
      <c r="BH49" s="173">
        <f>BH50</f>
        <v>18700</v>
      </c>
      <c r="BI49" s="175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173">
        <f>BU50</f>
        <v>18660</v>
      </c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5"/>
      <c r="CI49" s="173">
        <f t="shared" si="2"/>
        <v>40</v>
      </c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6"/>
    </row>
    <row r="50" spans="1:188" s="18" customFormat="1" ht="53.25" customHeight="1">
      <c r="A50" s="294" t="s">
        <v>375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3" t="s">
        <v>11</v>
      </c>
      <c r="AK50" s="171"/>
      <c r="AL50" s="171"/>
      <c r="AM50" s="171"/>
      <c r="AN50" s="171"/>
      <c r="AO50" s="172"/>
      <c r="AP50" s="170" t="s">
        <v>237</v>
      </c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2"/>
      <c r="BB50" s="77"/>
      <c r="BC50" s="77"/>
      <c r="BD50" s="77"/>
      <c r="BE50" s="77"/>
      <c r="BF50" s="77"/>
      <c r="BG50" s="77"/>
      <c r="BH50" s="173">
        <f>BH51</f>
        <v>18700</v>
      </c>
      <c r="BI50" s="175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173">
        <f>BU51</f>
        <v>18660</v>
      </c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5"/>
      <c r="CI50" s="173">
        <f t="shared" si="2"/>
        <v>40</v>
      </c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6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98" s="43" customFormat="1" ht="25.5" customHeight="1">
      <c r="A51" s="294" t="s">
        <v>93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3" t="s">
        <v>11</v>
      </c>
      <c r="AK51" s="171"/>
      <c r="AL51" s="171"/>
      <c r="AM51" s="171"/>
      <c r="AN51" s="171"/>
      <c r="AO51" s="172"/>
      <c r="AP51" s="170" t="s">
        <v>239</v>
      </c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2"/>
      <c r="BB51" s="77"/>
      <c r="BC51" s="77"/>
      <c r="BD51" s="77"/>
      <c r="BE51" s="77"/>
      <c r="BF51" s="77"/>
      <c r="BG51" s="77"/>
      <c r="BH51" s="173">
        <f>BH52</f>
        <v>18700</v>
      </c>
      <c r="BI51" s="175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173">
        <f>BU52</f>
        <v>18660</v>
      </c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5"/>
      <c r="CI51" s="173">
        <f>CI52</f>
        <v>40</v>
      </c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6"/>
    </row>
    <row r="52" spans="1:98" s="43" customFormat="1" ht="22.5" customHeight="1">
      <c r="A52" s="325" t="s">
        <v>139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293" t="s">
        <v>11</v>
      </c>
      <c r="AK52" s="171"/>
      <c r="AL52" s="171"/>
      <c r="AM52" s="171"/>
      <c r="AN52" s="171"/>
      <c r="AO52" s="172"/>
      <c r="AP52" s="170" t="s">
        <v>240</v>
      </c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2"/>
      <c r="BB52" s="77"/>
      <c r="BC52" s="77"/>
      <c r="BD52" s="77"/>
      <c r="BE52" s="77"/>
      <c r="BF52" s="77"/>
      <c r="BG52" s="77"/>
      <c r="BH52" s="173">
        <f>BH53</f>
        <v>18700</v>
      </c>
      <c r="BI52" s="175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173">
        <f>BU53</f>
        <v>18660</v>
      </c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5"/>
      <c r="CI52" s="173">
        <f>CI53</f>
        <v>40</v>
      </c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6"/>
    </row>
    <row r="53" spans="1:98" s="43" customFormat="1" ht="27.75" customHeight="1">
      <c r="A53" s="310" t="s">
        <v>85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293" t="s">
        <v>11</v>
      </c>
      <c r="AK53" s="171"/>
      <c r="AL53" s="171"/>
      <c r="AM53" s="171"/>
      <c r="AN53" s="171"/>
      <c r="AO53" s="172"/>
      <c r="AP53" s="170" t="s">
        <v>238</v>
      </c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2"/>
      <c r="BB53" s="77"/>
      <c r="BC53" s="77"/>
      <c r="BD53" s="77"/>
      <c r="BE53" s="77"/>
      <c r="BF53" s="77"/>
      <c r="BG53" s="77"/>
      <c r="BH53" s="173">
        <v>18700</v>
      </c>
      <c r="BI53" s="175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51"/>
      <c r="BU53" s="173">
        <v>18660</v>
      </c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5"/>
      <c r="CI53" s="173">
        <f>BH53-BU53</f>
        <v>40</v>
      </c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6"/>
    </row>
    <row r="54" spans="1:188" s="18" customFormat="1" ht="177.75" customHeight="1">
      <c r="A54" s="431" t="s">
        <v>497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3"/>
      <c r="AJ54" s="424" t="s">
        <v>11</v>
      </c>
      <c r="AK54" s="425"/>
      <c r="AL54" s="425"/>
      <c r="AM54" s="425"/>
      <c r="AN54" s="425"/>
      <c r="AO54" s="426"/>
      <c r="AP54" s="424" t="s">
        <v>498</v>
      </c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6"/>
      <c r="BB54" s="139"/>
      <c r="BC54" s="139"/>
      <c r="BD54" s="139"/>
      <c r="BE54" s="139"/>
      <c r="BF54" s="139"/>
      <c r="BG54" s="139"/>
      <c r="BH54" s="427">
        <f>BH55</f>
        <v>1500</v>
      </c>
      <c r="BI54" s="428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427">
        <f>BU55</f>
        <v>1500</v>
      </c>
      <c r="BV54" s="429"/>
      <c r="BW54" s="429"/>
      <c r="BX54" s="429"/>
      <c r="BY54" s="429"/>
      <c r="BZ54" s="429"/>
      <c r="CA54" s="429"/>
      <c r="CB54" s="429"/>
      <c r="CC54" s="429"/>
      <c r="CD54" s="429"/>
      <c r="CE54" s="429"/>
      <c r="CF54" s="429"/>
      <c r="CG54" s="429"/>
      <c r="CH54" s="428"/>
      <c r="CI54" s="427">
        <f aca="true" t="shared" si="3" ref="CI54:CI68">BH54-BU54</f>
        <v>0</v>
      </c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30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36" customFormat="1" ht="25.5" customHeight="1">
      <c r="A55" s="422" t="s">
        <v>67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423"/>
      <c r="AJ55" s="231" t="s">
        <v>11</v>
      </c>
      <c r="AK55" s="232"/>
      <c r="AL55" s="232"/>
      <c r="AM55" s="232"/>
      <c r="AN55" s="232"/>
      <c r="AO55" s="233"/>
      <c r="AP55" s="231" t="s">
        <v>499</v>
      </c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3"/>
      <c r="BB55" s="141"/>
      <c r="BC55" s="141"/>
      <c r="BD55" s="141"/>
      <c r="BE55" s="141"/>
      <c r="BF55" s="141"/>
      <c r="BG55" s="141"/>
      <c r="BH55" s="215">
        <f>BH56</f>
        <v>1500</v>
      </c>
      <c r="BI55" s="217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215">
        <f>BU56</f>
        <v>1500</v>
      </c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7"/>
      <c r="CI55" s="215">
        <f t="shared" si="3"/>
        <v>0</v>
      </c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43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</row>
    <row r="56" spans="1:188" s="18" customFormat="1" ht="25.5" customHeight="1">
      <c r="A56" s="422" t="s">
        <v>93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423"/>
      <c r="AJ56" s="231" t="s">
        <v>11</v>
      </c>
      <c r="AK56" s="232"/>
      <c r="AL56" s="232"/>
      <c r="AM56" s="232"/>
      <c r="AN56" s="232"/>
      <c r="AO56" s="233"/>
      <c r="AP56" s="231" t="s">
        <v>500</v>
      </c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3"/>
      <c r="BB56" s="141"/>
      <c r="BC56" s="141"/>
      <c r="BD56" s="141"/>
      <c r="BE56" s="141"/>
      <c r="BF56" s="141"/>
      <c r="BG56" s="141"/>
      <c r="BH56" s="215">
        <f>BH57</f>
        <v>1500</v>
      </c>
      <c r="BI56" s="217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215">
        <f>BU57</f>
        <v>1500</v>
      </c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7"/>
      <c r="CI56" s="215">
        <f t="shared" si="3"/>
        <v>0</v>
      </c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43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18" customFormat="1" ht="25.5" customHeight="1">
      <c r="A57" s="422" t="s">
        <v>156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423"/>
      <c r="AJ57" s="231" t="s">
        <v>11</v>
      </c>
      <c r="AK57" s="232"/>
      <c r="AL57" s="232"/>
      <c r="AM57" s="232"/>
      <c r="AN57" s="232"/>
      <c r="AO57" s="233"/>
      <c r="AP57" s="231" t="s">
        <v>501</v>
      </c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3"/>
      <c r="BB57" s="141"/>
      <c r="BC57" s="141"/>
      <c r="BD57" s="141"/>
      <c r="BE57" s="141"/>
      <c r="BF57" s="141"/>
      <c r="BG57" s="141"/>
      <c r="BH57" s="215">
        <f>BH58</f>
        <v>1500</v>
      </c>
      <c r="BI57" s="217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215">
        <f>BU58</f>
        <v>1500</v>
      </c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7"/>
      <c r="CI57" s="215">
        <f t="shared" si="3"/>
        <v>0</v>
      </c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43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18" customFormat="1" ht="36" customHeight="1">
      <c r="A58" s="422" t="s">
        <v>157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423"/>
      <c r="AJ58" s="231" t="s">
        <v>11</v>
      </c>
      <c r="AK58" s="232"/>
      <c r="AL58" s="232"/>
      <c r="AM58" s="232"/>
      <c r="AN58" s="232"/>
      <c r="AO58" s="233"/>
      <c r="AP58" s="231" t="s">
        <v>502</v>
      </c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3"/>
      <c r="BB58" s="141"/>
      <c r="BC58" s="141"/>
      <c r="BD58" s="141"/>
      <c r="BE58" s="141"/>
      <c r="BF58" s="141"/>
      <c r="BG58" s="141"/>
      <c r="BH58" s="215">
        <v>1500</v>
      </c>
      <c r="BI58" s="217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215">
        <v>1500</v>
      </c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7"/>
      <c r="CI58" s="215">
        <f t="shared" si="3"/>
        <v>0</v>
      </c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43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18" customFormat="1" ht="168" customHeight="1">
      <c r="A59" s="431" t="s">
        <v>503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3"/>
      <c r="AJ59" s="424" t="s">
        <v>11</v>
      </c>
      <c r="AK59" s="425"/>
      <c r="AL59" s="425"/>
      <c r="AM59" s="425"/>
      <c r="AN59" s="425"/>
      <c r="AO59" s="426"/>
      <c r="AP59" s="424" t="s">
        <v>504</v>
      </c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6"/>
      <c r="BB59" s="139"/>
      <c r="BC59" s="139"/>
      <c r="BD59" s="139"/>
      <c r="BE59" s="139"/>
      <c r="BF59" s="139"/>
      <c r="BG59" s="139"/>
      <c r="BH59" s="427">
        <f>BH60</f>
        <v>1600</v>
      </c>
      <c r="BI59" s="428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427">
        <f>BU60</f>
        <v>1600</v>
      </c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8"/>
      <c r="CI59" s="427">
        <f t="shared" si="3"/>
        <v>0</v>
      </c>
      <c r="CJ59" s="429"/>
      <c r="CK59" s="429"/>
      <c r="CL59" s="429"/>
      <c r="CM59" s="429"/>
      <c r="CN59" s="429"/>
      <c r="CO59" s="429"/>
      <c r="CP59" s="429"/>
      <c r="CQ59" s="429"/>
      <c r="CR59" s="429"/>
      <c r="CS59" s="429"/>
      <c r="CT59" s="430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36" customFormat="1" ht="22.5" customHeight="1">
      <c r="A60" s="422" t="s">
        <v>67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423"/>
      <c r="AJ60" s="231" t="s">
        <v>11</v>
      </c>
      <c r="AK60" s="232"/>
      <c r="AL60" s="232"/>
      <c r="AM60" s="232"/>
      <c r="AN60" s="232"/>
      <c r="AO60" s="233"/>
      <c r="AP60" s="231" t="s">
        <v>505</v>
      </c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3"/>
      <c r="BB60" s="141"/>
      <c r="BC60" s="141"/>
      <c r="BD60" s="141"/>
      <c r="BE60" s="141"/>
      <c r="BF60" s="141"/>
      <c r="BG60" s="141"/>
      <c r="BH60" s="215">
        <f>BH61</f>
        <v>1600</v>
      </c>
      <c r="BI60" s="217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215">
        <f>BU61</f>
        <v>1600</v>
      </c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7"/>
      <c r="CI60" s="215">
        <f t="shared" si="3"/>
        <v>0</v>
      </c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43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</row>
    <row r="61" spans="1:188" s="18" customFormat="1" ht="18" customHeight="1">
      <c r="A61" s="422" t="s">
        <v>93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423"/>
      <c r="AJ61" s="231" t="s">
        <v>11</v>
      </c>
      <c r="AK61" s="232"/>
      <c r="AL61" s="232"/>
      <c r="AM61" s="232"/>
      <c r="AN61" s="232"/>
      <c r="AO61" s="233"/>
      <c r="AP61" s="231" t="s">
        <v>506</v>
      </c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3"/>
      <c r="BB61" s="141"/>
      <c r="BC61" s="141"/>
      <c r="BD61" s="141"/>
      <c r="BE61" s="141"/>
      <c r="BF61" s="141"/>
      <c r="BG61" s="141"/>
      <c r="BH61" s="215">
        <f>BH62</f>
        <v>1600</v>
      </c>
      <c r="BI61" s="217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215">
        <f>BU62</f>
        <v>1600</v>
      </c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7"/>
      <c r="CI61" s="215">
        <f t="shared" si="3"/>
        <v>0</v>
      </c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43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18" customFormat="1" ht="25.5" customHeight="1">
      <c r="A62" s="422" t="s">
        <v>156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423"/>
      <c r="AJ62" s="231" t="s">
        <v>11</v>
      </c>
      <c r="AK62" s="232"/>
      <c r="AL62" s="232"/>
      <c r="AM62" s="232"/>
      <c r="AN62" s="232"/>
      <c r="AO62" s="233"/>
      <c r="AP62" s="231" t="s">
        <v>507</v>
      </c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3"/>
      <c r="BB62" s="141"/>
      <c r="BC62" s="141"/>
      <c r="BD62" s="141"/>
      <c r="BE62" s="141"/>
      <c r="BF62" s="141"/>
      <c r="BG62" s="141"/>
      <c r="BH62" s="215">
        <f>BH63</f>
        <v>1600</v>
      </c>
      <c r="BI62" s="217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215">
        <f>BU63</f>
        <v>1600</v>
      </c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7"/>
      <c r="CI62" s="215">
        <f t="shared" si="3"/>
        <v>0</v>
      </c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43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18" customFormat="1" ht="36" customHeight="1">
      <c r="A63" s="422" t="s">
        <v>157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423"/>
      <c r="AJ63" s="231" t="s">
        <v>11</v>
      </c>
      <c r="AK63" s="232"/>
      <c r="AL63" s="232"/>
      <c r="AM63" s="232"/>
      <c r="AN63" s="232"/>
      <c r="AO63" s="233"/>
      <c r="AP63" s="231" t="s">
        <v>508</v>
      </c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3"/>
      <c r="BB63" s="141"/>
      <c r="BC63" s="141"/>
      <c r="BD63" s="141"/>
      <c r="BE63" s="141"/>
      <c r="BF63" s="141"/>
      <c r="BG63" s="141"/>
      <c r="BH63" s="215">
        <v>1600</v>
      </c>
      <c r="BI63" s="217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215">
        <v>1600</v>
      </c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7"/>
      <c r="CI63" s="215">
        <f t="shared" si="3"/>
        <v>0</v>
      </c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43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18" customFormat="1" ht="158.25" customHeight="1">
      <c r="A64" s="431" t="s">
        <v>509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432"/>
      <c r="AF64" s="432"/>
      <c r="AG64" s="432"/>
      <c r="AH64" s="432"/>
      <c r="AI64" s="433"/>
      <c r="AJ64" s="424" t="s">
        <v>11</v>
      </c>
      <c r="AK64" s="425"/>
      <c r="AL64" s="425"/>
      <c r="AM64" s="425"/>
      <c r="AN64" s="425"/>
      <c r="AO64" s="426"/>
      <c r="AP64" s="424" t="s">
        <v>510</v>
      </c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6"/>
      <c r="BB64" s="139"/>
      <c r="BC64" s="139"/>
      <c r="BD64" s="139"/>
      <c r="BE64" s="139"/>
      <c r="BF64" s="139"/>
      <c r="BG64" s="139"/>
      <c r="BH64" s="427">
        <f>BH65</f>
        <v>700</v>
      </c>
      <c r="BI64" s="428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427">
        <f>BU65</f>
        <v>700</v>
      </c>
      <c r="BV64" s="429"/>
      <c r="BW64" s="429"/>
      <c r="BX64" s="429"/>
      <c r="BY64" s="429"/>
      <c r="BZ64" s="429"/>
      <c r="CA64" s="429"/>
      <c r="CB64" s="429"/>
      <c r="CC64" s="429"/>
      <c r="CD64" s="429"/>
      <c r="CE64" s="429"/>
      <c r="CF64" s="429"/>
      <c r="CG64" s="429"/>
      <c r="CH64" s="428"/>
      <c r="CI64" s="427">
        <f t="shared" si="3"/>
        <v>0</v>
      </c>
      <c r="CJ64" s="429"/>
      <c r="CK64" s="429"/>
      <c r="CL64" s="429"/>
      <c r="CM64" s="429"/>
      <c r="CN64" s="429"/>
      <c r="CO64" s="429"/>
      <c r="CP64" s="429"/>
      <c r="CQ64" s="429"/>
      <c r="CR64" s="429"/>
      <c r="CS64" s="429"/>
      <c r="CT64" s="430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36" customFormat="1" ht="19.5" customHeight="1">
      <c r="A65" s="422" t="s">
        <v>67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423"/>
      <c r="AJ65" s="231" t="s">
        <v>11</v>
      </c>
      <c r="AK65" s="232"/>
      <c r="AL65" s="232"/>
      <c r="AM65" s="232"/>
      <c r="AN65" s="232"/>
      <c r="AO65" s="233"/>
      <c r="AP65" s="231" t="s">
        <v>511</v>
      </c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3"/>
      <c r="BB65" s="141"/>
      <c r="BC65" s="141"/>
      <c r="BD65" s="141"/>
      <c r="BE65" s="141"/>
      <c r="BF65" s="141"/>
      <c r="BG65" s="141"/>
      <c r="BH65" s="215">
        <f>BH66</f>
        <v>700</v>
      </c>
      <c r="BI65" s="217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215">
        <f>BU66</f>
        <v>700</v>
      </c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7"/>
      <c r="CI65" s="215">
        <f t="shared" si="3"/>
        <v>0</v>
      </c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43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</row>
    <row r="66" spans="1:188" s="18" customFormat="1" ht="18.75" customHeight="1">
      <c r="A66" s="422" t="s">
        <v>93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423"/>
      <c r="AJ66" s="231" t="s">
        <v>11</v>
      </c>
      <c r="AK66" s="232"/>
      <c r="AL66" s="232"/>
      <c r="AM66" s="232"/>
      <c r="AN66" s="232"/>
      <c r="AO66" s="233"/>
      <c r="AP66" s="231" t="s">
        <v>512</v>
      </c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3"/>
      <c r="BB66" s="141"/>
      <c r="BC66" s="141"/>
      <c r="BD66" s="141"/>
      <c r="BE66" s="141"/>
      <c r="BF66" s="141"/>
      <c r="BG66" s="141"/>
      <c r="BH66" s="215">
        <f>BH67</f>
        <v>700</v>
      </c>
      <c r="BI66" s="217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215">
        <f>BU67</f>
        <v>700</v>
      </c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7"/>
      <c r="CI66" s="215">
        <f t="shared" si="3"/>
        <v>0</v>
      </c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43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18" customFormat="1" ht="25.5" customHeight="1">
      <c r="A67" s="422" t="s">
        <v>156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423"/>
      <c r="AJ67" s="231" t="s">
        <v>11</v>
      </c>
      <c r="AK67" s="232"/>
      <c r="AL67" s="232"/>
      <c r="AM67" s="232"/>
      <c r="AN67" s="232"/>
      <c r="AO67" s="233"/>
      <c r="AP67" s="231" t="s">
        <v>513</v>
      </c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3"/>
      <c r="BB67" s="141"/>
      <c r="BC67" s="141"/>
      <c r="BD67" s="141"/>
      <c r="BE67" s="141"/>
      <c r="BF67" s="141"/>
      <c r="BG67" s="141"/>
      <c r="BH67" s="215">
        <f>BH68</f>
        <v>700</v>
      </c>
      <c r="BI67" s="217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215">
        <f>BU68</f>
        <v>700</v>
      </c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7"/>
      <c r="CI67" s="215">
        <f t="shared" si="3"/>
        <v>0</v>
      </c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43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18" customFormat="1" ht="36" customHeight="1">
      <c r="A68" s="422" t="s">
        <v>157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423"/>
      <c r="AJ68" s="231" t="s">
        <v>11</v>
      </c>
      <c r="AK68" s="232"/>
      <c r="AL68" s="232"/>
      <c r="AM68" s="232"/>
      <c r="AN68" s="232"/>
      <c r="AO68" s="233"/>
      <c r="AP68" s="231" t="s">
        <v>514</v>
      </c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3"/>
      <c r="BB68" s="141"/>
      <c r="BC68" s="141"/>
      <c r="BD68" s="141"/>
      <c r="BE68" s="141"/>
      <c r="BF68" s="141"/>
      <c r="BG68" s="141"/>
      <c r="BH68" s="215">
        <v>700</v>
      </c>
      <c r="BI68" s="217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215">
        <v>700</v>
      </c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7"/>
      <c r="CI68" s="215">
        <f t="shared" si="3"/>
        <v>0</v>
      </c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43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18" customFormat="1" ht="156" customHeight="1">
      <c r="A69" s="292" t="s">
        <v>450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293" t="s">
        <v>11</v>
      </c>
      <c r="AK69" s="171"/>
      <c r="AL69" s="171"/>
      <c r="AM69" s="171"/>
      <c r="AN69" s="171"/>
      <c r="AO69" s="172"/>
      <c r="AP69" s="170" t="s">
        <v>449</v>
      </c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2"/>
      <c r="BB69" s="77"/>
      <c r="BC69" s="77"/>
      <c r="BD69" s="77"/>
      <c r="BE69" s="77"/>
      <c r="BF69" s="77"/>
      <c r="BG69" s="77"/>
      <c r="BH69" s="173">
        <f>BH70</f>
        <v>3700</v>
      </c>
      <c r="BI69" s="175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173">
        <f>BU70</f>
        <v>3700</v>
      </c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5"/>
      <c r="CI69" s="173">
        <f aca="true" t="shared" si="4" ref="CI69:CI82">BH69-BU69</f>
        <v>0</v>
      </c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6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 s="36" customFormat="1" ht="25.5" customHeight="1">
      <c r="A70" s="292" t="s">
        <v>67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293" t="s">
        <v>11</v>
      </c>
      <c r="AK70" s="171"/>
      <c r="AL70" s="171"/>
      <c r="AM70" s="171"/>
      <c r="AN70" s="171"/>
      <c r="AO70" s="172"/>
      <c r="AP70" s="170" t="s">
        <v>448</v>
      </c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2"/>
      <c r="BB70" s="77"/>
      <c r="BC70" s="77"/>
      <c r="BD70" s="77"/>
      <c r="BE70" s="77"/>
      <c r="BF70" s="77"/>
      <c r="BG70" s="77"/>
      <c r="BH70" s="173">
        <f>BH71</f>
        <v>3700</v>
      </c>
      <c r="BI70" s="175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173">
        <f>BU71</f>
        <v>3700</v>
      </c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5"/>
      <c r="CI70" s="173">
        <f t="shared" si="4"/>
        <v>0</v>
      </c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6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</row>
    <row r="71" spans="1:188" s="18" customFormat="1" ht="25.5" customHeight="1">
      <c r="A71" s="292" t="s">
        <v>93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293" t="s">
        <v>11</v>
      </c>
      <c r="AK71" s="171"/>
      <c r="AL71" s="171"/>
      <c r="AM71" s="171"/>
      <c r="AN71" s="171"/>
      <c r="AO71" s="172"/>
      <c r="AP71" s="170" t="s">
        <v>447</v>
      </c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2"/>
      <c r="BB71" s="77"/>
      <c r="BC71" s="77"/>
      <c r="BD71" s="77"/>
      <c r="BE71" s="77"/>
      <c r="BF71" s="77"/>
      <c r="BG71" s="77"/>
      <c r="BH71" s="173">
        <f>BH72</f>
        <v>3700</v>
      </c>
      <c r="BI71" s="175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173">
        <f>BU72</f>
        <v>3700</v>
      </c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5"/>
      <c r="CI71" s="173">
        <f t="shared" si="4"/>
        <v>0</v>
      </c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6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18" customFormat="1" ht="25.5" customHeight="1">
      <c r="A72" s="292" t="s">
        <v>156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293" t="s">
        <v>11</v>
      </c>
      <c r="AK72" s="171"/>
      <c r="AL72" s="171"/>
      <c r="AM72" s="171"/>
      <c r="AN72" s="171"/>
      <c r="AO72" s="172"/>
      <c r="AP72" s="170" t="s">
        <v>446</v>
      </c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2"/>
      <c r="BB72" s="77"/>
      <c r="BC72" s="77"/>
      <c r="BD72" s="77"/>
      <c r="BE72" s="77"/>
      <c r="BF72" s="77"/>
      <c r="BG72" s="77"/>
      <c r="BH72" s="173">
        <f>BH73</f>
        <v>3700</v>
      </c>
      <c r="BI72" s="175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173">
        <f>BU73</f>
        <v>3700</v>
      </c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5"/>
      <c r="CI72" s="173">
        <f t="shared" si="4"/>
        <v>0</v>
      </c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6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18" customFormat="1" ht="36" customHeight="1">
      <c r="A73" s="292" t="s">
        <v>157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293" t="s">
        <v>11</v>
      </c>
      <c r="AK73" s="171"/>
      <c r="AL73" s="171"/>
      <c r="AM73" s="171"/>
      <c r="AN73" s="171"/>
      <c r="AO73" s="172"/>
      <c r="AP73" s="170" t="s">
        <v>445</v>
      </c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2"/>
      <c r="BB73" s="77"/>
      <c r="BC73" s="77"/>
      <c r="BD73" s="77"/>
      <c r="BE73" s="77"/>
      <c r="BF73" s="77"/>
      <c r="BG73" s="77"/>
      <c r="BH73" s="173">
        <v>3700</v>
      </c>
      <c r="BI73" s="175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173">
        <v>3700</v>
      </c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5"/>
      <c r="CI73" s="173">
        <f t="shared" si="4"/>
        <v>0</v>
      </c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6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46" customFormat="1" ht="212.25" customHeight="1">
      <c r="A74" s="300" t="s">
        <v>568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2" t="s">
        <v>11</v>
      </c>
      <c r="AK74" s="303"/>
      <c r="AL74" s="303"/>
      <c r="AM74" s="303"/>
      <c r="AN74" s="303"/>
      <c r="AO74" s="304"/>
      <c r="AP74" s="305" t="s">
        <v>449</v>
      </c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4"/>
      <c r="BB74" s="156"/>
      <c r="BC74" s="156"/>
      <c r="BD74" s="156"/>
      <c r="BE74" s="156"/>
      <c r="BF74" s="156"/>
      <c r="BG74" s="156"/>
      <c r="BH74" s="306">
        <f>BH75</f>
        <v>600</v>
      </c>
      <c r="BI74" s="30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306">
        <f>BU75</f>
        <v>504</v>
      </c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7"/>
      <c r="CI74" s="306">
        <f>BH74-BU74</f>
        <v>96</v>
      </c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42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</row>
    <row r="75" spans="1:188" s="36" customFormat="1" ht="25.5" customHeight="1">
      <c r="A75" s="292" t="s">
        <v>67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293" t="s">
        <v>11</v>
      </c>
      <c r="AK75" s="171"/>
      <c r="AL75" s="171"/>
      <c r="AM75" s="171"/>
      <c r="AN75" s="171"/>
      <c r="AO75" s="172"/>
      <c r="AP75" s="170" t="s">
        <v>448</v>
      </c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2"/>
      <c r="BB75" s="77"/>
      <c r="BC75" s="77"/>
      <c r="BD75" s="77"/>
      <c r="BE75" s="77"/>
      <c r="BF75" s="77"/>
      <c r="BG75" s="77"/>
      <c r="BH75" s="173">
        <f>BH76</f>
        <v>600</v>
      </c>
      <c r="BI75" s="175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173">
        <f>BU76</f>
        <v>504</v>
      </c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5"/>
      <c r="CI75" s="173">
        <f>BH75-BU75</f>
        <v>96</v>
      </c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6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</row>
    <row r="76" spans="1:188" s="18" customFormat="1" ht="25.5" customHeight="1">
      <c r="A76" s="292" t="s">
        <v>93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293" t="s">
        <v>11</v>
      </c>
      <c r="AK76" s="171"/>
      <c r="AL76" s="171"/>
      <c r="AM76" s="171"/>
      <c r="AN76" s="171"/>
      <c r="AO76" s="172"/>
      <c r="AP76" s="170" t="s">
        <v>447</v>
      </c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2"/>
      <c r="BB76" s="77"/>
      <c r="BC76" s="77"/>
      <c r="BD76" s="77"/>
      <c r="BE76" s="77"/>
      <c r="BF76" s="77"/>
      <c r="BG76" s="77"/>
      <c r="BH76" s="173">
        <f>BH77</f>
        <v>600</v>
      </c>
      <c r="BI76" s="175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173">
        <f>BU77</f>
        <v>504</v>
      </c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5"/>
      <c r="CI76" s="173">
        <f>BH76-BU76</f>
        <v>96</v>
      </c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6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18" customFormat="1" ht="25.5" customHeight="1">
      <c r="A77" s="292" t="s">
        <v>156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293" t="s">
        <v>11</v>
      </c>
      <c r="AK77" s="171"/>
      <c r="AL77" s="171"/>
      <c r="AM77" s="171"/>
      <c r="AN77" s="171"/>
      <c r="AO77" s="172"/>
      <c r="AP77" s="170" t="s">
        <v>446</v>
      </c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2"/>
      <c r="BB77" s="77"/>
      <c r="BC77" s="77"/>
      <c r="BD77" s="77"/>
      <c r="BE77" s="77"/>
      <c r="BF77" s="77"/>
      <c r="BG77" s="77"/>
      <c r="BH77" s="173">
        <f>BH78</f>
        <v>600</v>
      </c>
      <c r="BI77" s="175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173">
        <f>BU78</f>
        <v>504</v>
      </c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5"/>
      <c r="CI77" s="173">
        <f>BH77-BU77</f>
        <v>96</v>
      </c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6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18" customFormat="1" ht="36" customHeight="1">
      <c r="A78" s="292" t="s">
        <v>157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293" t="s">
        <v>11</v>
      </c>
      <c r="AK78" s="171"/>
      <c r="AL78" s="171"/>
      <c r="AM78" s="171"/>
      <c r="AN78" s="171"/>
      <c r="AO78" s="172"/>
      <c r="AP78" s="170" t="s">
        <v>445</v>
      </c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2"/>
      <c r="BB78" s="77"/>
      <c r="BC78" s="77"/>
      <c r="BD78" s="77"/>
      <c r="BE78" s="77"/>
      <c r="BF78" s="77"/>
      <c r="BG78" s="77"/>
      <c r="BH78" s="173">
        <v>600</v>
      </c>
      <c r="BI78" s="175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173">
        <v>504</v>
      </c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5"/>
      <c r="CI78" s="173">
        <f>BH78-BU78</f>
        <v>96</v>
      </c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6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98" s="54" customFormat="1" ht="43.5" customHeight="1">
      <c r="A79" s="377" t="s">
        <v>571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12" t="s">
        <v>11</v>
      </c>
      <c r="AK79" s="313"/>
      <c r="AL79" s="314"/>
      <c r="AM79" s="81"/>
      <c r="AN79" s="81"/>
      <c r="AO79" s="81"/>
      <c r="AP79" s="315" t="s">
        <v>588</v>
      </c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4"/>
      <c r="BB79" s="82"/>
      <c r="BC79" s="82"/>
      <c r="BD79" s="82"/>
      <c r="BE79" s="82"/>
      <c r="BF79" s="82"/>
      <c r="BG79" s="82"/>
      <c r="BH79" s="322">
        <f>BH80</f>
        <v>200</v>
      </c>
      <c r="BI79" s="323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322">
        <f>BU80</f>
        <v>200</v>
      </c>
      <c r="BV79" s="324"/>
      <c r="BW79" s="324"/>
      <c r="BX79" s="324"/>
      <c r="BY79" s="324"/>
      <c r="BZ79" s="324"/>
      <c r="CA79" s="324"/>
      <c r="CB79" s="324"/>
      <c r="CC79" s="324"/>
      <c r="CD79" s="324"/>
      <c r="CE79" s="324"/>
      <c r="CF79" s="324"/>
      <c r="CG79" s="324"/>
      <c r="CH79" s="323"/>
      <c r="CI79" s="322">
        <f t="shared" si="4"/>
        <v>0</v>
      </c>
      <c r="CJ79" s="324"/>
      <c r="CK79" s="324"/>
      <c r="CL79" s="324"/>
      <c r="CM79" s="324"/>
      <c r="CN79" s="324"/>
      <c r="CO79" s="324"/>
      <c r="CP79" s="324"/>
      <c r="CQ79" s="324"/>
      <c r="CR79" s="324"/>
      <c r="CS79" s="324"/>
      <c r="CT79" s="338"/>
    </row>
    <row r="80" spans="1:188" s="18" customFormat="1" ht="23.25" customHeight="1">
      <c r="A80" s="377" t="s">
        <v>252</v>
      </c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293" t="s">
        <v>11</v>
      </c>
      <c r="AK80" s="171"/>
      <c r="AL80" s="171"/>
      <c r="AM80" s="171"/>
      <c r="AN80" s="171"/>
      <c r="AO80" s="172"/>
      <c r="AP80" s="170" t="s">
        <v>440</v>
      </c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2"/>
      <c r="BB80" s="77"/>
      <c r="BC80" s="77"/>
      <c r="BD80" s="77"/>
      <c r="BE80" s="77"/>
      <c r="BF80" s="77"/>
      <c r="BG80" s="77"/>
      <c r="BH80" s="173">
        <f>BH81</f>
        <v>200</v>
      </c>
      <c r="BI80" s="175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173">
        <f>BU81</f>
        <v>200</v>
      </c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5"/>
      <c r="CI80" s="173">
        <f>BH80-BU80</f>
        <v>0</v>
      </c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6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18" customFormat="1" ht="169.5" customHeight="1">
      <c r="A81" s="292" t="s">
        <v>491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293" t="s">
        <v>11</v>
      </c>
      <c r="AK81" s="171"/>
      <c r="AL81" s="171"/>
      <c r="AM81" s="171"/>
      <c r="AN81" s="171"/>
      <c r="AO81" s="172"/>
      <c r="AP81" s="170" t="s">
        <v>441</v>
      </c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2"/>
      <c r="BB81" s="77"/>
      <c r="BC81" s="77"/>
      <c r="BD81" s="77"/>
      <c r="BE81" s="77"/>
      <c r="BF81" s="77"/>
      <c r="BG81" s="77"/>
      <c r="BH81" s="173">
        <f>BH82</f>
        <v>200</v>
      </c>
      <c r="BI81" s="175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173">
        <f>BU82</f>
        <v>200</v>
      </c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5"/>
      <c r="CI81" s="173">
        <f t="shared" si="4"/>
        <v>0</v>
      </c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6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18" customFormat="1" ht="44.25" customHeight="1">
      <c r="A82" s="294" t="s">
        <v>376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3" t="s">
        <v>11</v>
      </c>
      <c r="AK82" s="171"/>
      <c r="AL82" s="171"/>
      <c r="AM82" s="171"/>
      <c r="AN82" s="171"/>
      <c r="AO82" s="172"/>
      <c r="AP82" s="170" t="s">
        <v>442</v>
      </c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2"/>
      <c r="BB82" s="77"/>
      <c r="BC82" s="77"/>
      <c r="BD82" s="77"/>
      <c r="BE82" s="77"/>
      <c r="BF82" s="77"/>
      <c r="BG82" s="77"/>
      <c r="BH82" s="173">
        <f>BH83</f>
        <v>200</v>
      </c>
      <c r="BI82" s="175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173">
        <f>BU83</f>
        <v>200</v>
      </c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5"/>
      <c r="CI82" s="173">
        <f t="shared" si="4"/>
        <v>0</v>
      </c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6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98" s="43" customFormat="1" ht="25.5" customHeight="1">
      <c r="A83" s="294" t="s">
        <v>165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3" t="s">
        <v>11</v>
      </c>
      <c r="AK83" s="171"/>
      <c r="AL83" s="171"/>
      <c r="AM83" s="171"/>
      <c r="AN83" s="171"/>
      <c r="AO83" s="172"/>
      <c r="AP83" s="170" t="s">
        <v>443</v>
      </c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2"/>
      <c r="BB83" s="77"/>
      <c r="BC83" s="77"/>
      <c r="BD83" s="77"/>
      <c r="BE83" s="77"/>
      <c r="BF83" s="77"/>
      <c r="BG83" s="77"/>
      <c r="BH83" s="173">
        <f>BH84</f>
        <v>200</v>
      </c>
      <c r="BI83" s="175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173">
        <f>BU84</f>
        <v>200</v>
      </c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5"/>
      <c r="CI83" s="173">
        <f>CI84</f>
        <v>0</v>
      </c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6"/>
    </row>
    <row r="84" spans="1:98" s="43" customFormat="1" ht="27" customHeight="1">
      <c r="A84" s="294" t="s">
        <v>90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3" t="s">
        <v>11</v>
      </c>
      <c r="AK84" s="171"/>
      <c r="AL84" s="171"/>
      <c r="AM84" s="171"/>
      <c r="AN84" s="171"/>
      <c r="AO84" s="172"/>
      <c r="AP84" s="170" t="s">
        <v>444</v>
      </c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2"/>
      <c r="BB84" s="77"/>
      <c r="BC84" s="77"/>
      <c r="BD84" s="77"/>
      <c r="BE84" s="77"/>
      <c r="BF84" s="77"/>
      <c r="BG84" s="77"/>
      <c r="BH84" s="173">
        <v>200</v>
      </c>
      <c r="BI84" s="175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173">
        <v>200</v>
      </c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5"/>
      <c r="CI84" s="173">
        <f>BH84-BU84</f>
        <v>0</v>
      </c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6"/>
    </row>
    <row r="85" spans="1:98" s="55" customFormat="1" ht="33.75" customHeight="1">
      <c r="A85" s="330" t="s">
        <v>91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2" t="s">
        <v>11</v>
      </c>
      <c r="AK85" s="333"/>
      <c r="AL85" s="334"/>
      <c r="AM85" s="97"/>
      <c r="AN85" s="97"/>
      <c r="AO85" s="97"/>
      <c r="AP85" s="359" t="s">
        <v>163</v>
      </c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4"/>
      <c r="BB85" s="98"/>
      <c r="BC85" s="98"/>
      <c r="BD85" s="98"/>
      <c r="BE85" s="98"/>
      <c r="BF85" s="98"/>
      <c r="BG85" s="98"/>
      <c r="BH85" s="327">
        <f>BH86+BH99</f>
        <v>200300</v>
      </c>
      <c r="BI85" s="32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327">
        <f>BU86+BU99</f>
        <v>197593.83000000002</v>
      </c>
      <c r="BV85" s="328"/>
      <c r="BW85" s="328"/>
      <c r="BX85" s="328"/>
      <c r="BY85" s="328"/>
      <c r="BZ85" s="328"/>
      <c r="CA85" s="328"/>
      <c r="CB85" s="328"/>
      <c r="CC85" s="328"/>
      <c r="CD85" s="328"/>
      <c r="CE85" s="328"/>
      <c r="CF85" s="328"/>
      <c r="CG85" s="328"/>
      <c r="CH85" s="329"/>
      <c r="CI85" s="327">
        <f>BH85-BU85</f>
        <v>2706.1699999999837</v>
      </c>
      <c r="CJ85" s="328"/>
      <c r="CK85" s="328"/>
      <c r="CL85" s="328"/>
      <c r="CM85" s="328"/>
      <c r="CN85" s="328"/>
      <c r="CO85" s="328"/>
      <c r="CP85" s="328"/>
      <c r="CQ85" s="328"/>
      <c r="CR85" s="328"/>
      <c r="CS85" s="328"/>
      <c r="CT85" s="339"/>
    </row>
    <row r="86" spans="1:188" s="46" customFormat="1" ht="36" customHeight="1">
      <c r="A86" s="292" t="s">
        <v>585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293" t="s">
        <v>11</v>
      </c>
      <c r="AK86" s="171"/>
      <c r="AL86" s="172"/>
      <c r="AM86" s="15"/>
      <c r="AN86" s="15"/>
      <c r="AO86" s="15"/>
      <c r="AP86" s="170" t="s">
        <v>589</v>
      </c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2"/>
      <c r="BB86" s="77"/>
      <c r="BC86" s="77"/>
      <c r="BD86" s="77"/>
      <c r="BE86" s="77"/>
      <c r="BF86" s="77"/>
      <c r="BG86" s="77"/>
      <c r="BH86" s="173">
        <f>BH87</f>
        <v>70100</v>
      </c>
      <c r="BI86" s="175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173">
        <f>BU87</f>
        <v>67414.25</v>
      </c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5"/>
      <c r="CI86" s="173">
        <f>BH86-BU86</f>
        <v>2685.75</v>
      </c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6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</row>
    <row r="87" spans="1:188" s="46" customFormat="1" ht="90.75" customHeight="1">
      <c r="A87" s="292" t="s">
        <v>611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293" t="s">
        <v>11</v>
      </c>
      <c r="AK87" s="171"/>
      <c r="AL87" s="172"/>
      <c r="AM87" s="15"/>
      <c r="AN87" s="15"/>
      <c r="AO87" s="15"/>
      <c r="AP87" s="170" t="s">
        <v>241</v>
      </c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2"/>
      <c r="BB87" s="77"/>
      <c r="BC87" s="77"/>
      <c r="BD87" s="77"/>
      <c r="BE87" s="77"/>
      <c r="BF87" s="77"/>
      <c r="BG87" s="77"/>
      <c r="BH87" s="173">
        <f>BH88</f>
        <v>70100</v>
      </c>
      <c r="BI87" s="175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173">
        <f>BU88</f>
        <v>67414.25</v>
      </c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5"/>
      <c r="CI87" s="173">
        <f>BH87-BU87</f>
        <v>2685.75</v>
      </c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6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</row>
    <row r="88" spans="1:188" s="46" customFormat="1" ht="111.75" customHeight="1">
      <c r="A88" s="292" t="s">
        <v>610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293" t="s">
        <v>11</v>
      </c>
      <c r="AK88" s="171"/>
      <c r="AL88" s="172"/>
      <c r="AM88" s="15"/>
      <c r="AN88" s="15"/>
      <c r="AO88" s="15"/>
      <c r="AP88" s="170" t="s">
        <v>612</v>
      </c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2"/>
      <c r="BB88" s="77"/>
      <c r="BC88" s="77"/>
      <c r="BD88" s="77"/>
      <c r="BE88" s="77"/>
      <c r="BF88" s="77"/>
      <c r="BG88" s="77"/>
      <c r="BH88" s="173">
        <f>BH89+BH96</f>
        <v>70100</v>
      </c>
      <c r="BI88" s="175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173">
        <f>BU89+BU96</f>
        <v>67414.25</v>
      </c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5"/>
      <c r="CI88" s="173">
        <f aca="true" t="shared" si="5" ref="CI88:CI102">BH88-BU88</f>
        <v>2685.75</v>
      </c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6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</row>
    <row r="89" spans="1:188" s="18" customFormat="1" ht="55.5" customHeight="1">
      <c r="A89" s="292" t="s">
        <v>215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293" t="s">
        <v>11</v>
      </c>
      <c r="AK89" s="171"/>
      <c r="AL89" s="172"/>
      <c r="AM89" s="15"/>
      <c r="AN89" s="15"/>
      <c r="AO89" s="15"/>
      <c r="AP89" s="170" t="s">
        <v>613</v>
      </c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2"/>
      <c r="BB89" s="77"/>
      <c r="BC89" s="77"/>
      <c r="BD89" s="77"/>
      <c r="BE89" s="77"/>
      <c r="BF89" s="77"/>
      <c r="BG89" s="77"/>
      <c r="BH89" s="173">
        <f>BH90+BH94</f>
        <v>65100</v>
      </c>
      <c r="BI89" s="175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173">
        <f>BU90+BU94</f>
        <v>62414.25</v>
      </c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5"/>
      <c r="CI89" s="173">
        <f t="shared" si="5"/>
        <v>2685.75</v>
      </c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18" customFormat="1" ht="17.25" customHeight="1">
      <c r="A90" s="292" t="s">
        <v>93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293" t="s">
        <v>11</v>
      </c>
      <c r="AK90" s="171"/>
      <c r="AL90" s="172"/>
      <c r="AM90" s="15"/>
      <c r="AN90" s="15"/>
      <c r="AO90" s="15"/>
      <c r="AP90" s="170" t="s">
        <v>242</v>
      </c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2"/>
      <c r="BB90" s="77"/>
      <c r="BC90" s="77"/>
      <c r="BD90" s="77"/>
      <c r="BE90" s="77"/>
      <c r="BF90" s="77"/>
      <c r="BG90" s="77"/>
      <c r="BH90" s="173">
        <f>BH91+BH93</f>
        <v>65100</v>
      </c>
      <c r="BI90" s="175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173">
        <f>BU91+BU93</f>
        <v>62414.25</v>
      </c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5"/>
      <c r="CI90" s="173">
        <f t="shared" si="5"/>
        <v>2685.75</v>
      </c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6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18" customFormat="1" ht="18" customHeight="1">
      <c r="A91" s="325" t="s">
        <v>139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293" t="s">
        <v>11</v>
      </c>
      <c r="AK91" s="171"/>
      <c r="AL91" s="172"/>
      <c r="AM91" s="15"/>
      <c r="AN91" s="15"/>
      <c r="AO91" s="15"/>
      <c r="AP91" s="170" t="s">
        <v>243</v>
      </c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2"/>
      <c r="BB91" s="77"/>
      <c r="BC91" s="77"/>
      <c r="BD91" s="77"/>
      <c r="BE91" s="77"/>
      <c r="BF91" s="77"/>
      <c r="BG91" s="77"/>
      <c r="BH91" s="173">
        <f>BH92</f>
        <v>49100</v>
      </c>
      <c r="BI91" s="175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173">
        <f>BU92</f>
        <v>46500</v>
      </c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5"/>
      <c r="CI91" s="173">
        <f t="shared" si="5"/>
        <v>2600</v>
      </c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6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18" customFormat="1" ht="23.25" customHeight="1">
      <c r="A92" s="310" t="s">
        <v>85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293" t="s">
        <v>11</v>
      </c>
      <c r="AK92" s="171"/>
      <c r="AL92" s="172"/>
      <c r="AM92" s="15"/>
      <c r="AN92" s="15"/>
      <c r="AO92" s="15"/>
      <c r="AP92" s="170" t="s">
        <v>244</v>
      </c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2"/>
      <c r="BB92" s="77"/>
      <c r="BC92" s="77"/>
      <c r="BD92" s="77"/>
      <c r="BE92" s="77"/>
      <c r="BF92" s="77"/>
      <c r="BG92" s="77"/>
      <c r="BH92" s="173">
        <v>49100</v>
      </c>
      <c r="BI92" s="175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173">
        <v>46500</v>
      </c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5"/>
      <c r="CI92" s="173">
        <f t="shared" si="5"/>
        <v>2600</v>
      </c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6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18" customFormat="1" ht="22.5" customHeight="1">
      <c r="A93" s="310" t="s">
        <v>92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293" t="s">
        <v>11</v>
      </c>
      <c r="AK93" s="171"/>
      <c r="AL93" s="172"/>
      <c r="AM93" s="15"/>
      <c r="AN93" s="15"/>
      <c r="AO93" s="15"/>
      <c r="AP93" s="170" t="s">
        <v>245</v>
      </c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2"/>
      <c r="BB93" s="77"/>
      <c r="BC93" s="77"/>
      <c r="BD93" s="77"/>
      <c r="BE93" s="77"/>
      <c r="BF93" s="77"/>
      <c r="BG93" s="77"/>
      <c r="BH93" s="173">
        <v>16000</v>
      </c>
      <c r="BI93" s="175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173">
        <v>15914.25</v>
      </c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5"/>
      <c r="CI93" s="173">
        <f t="shared" si="5"/>
        <v>85.75</v>
      </c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6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18" customFormat="1" ht="22.5" customHeight="1">
      <c r="A94" s="294" t="s">
        <v>248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3" t="s">
        <v>11</v>
      </c>
      <c r="AK94" s="171"/>
      <c r="AL94" s="172"/>
      <c r="AM94" s="15"/>
      <c r="AN94" s="15"/>
      <c r="AO94" s="15"/>
      <c r="AP94" s="170" t="s">
        <v>246</v>
      </c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2"/>
      <c r="BB94" s="77"/>
      <c r="BC94" s="77"/>
      <c r="BD94" s="77"/>
      <c r="BE94" s="77"/>
      <c r="BF94" s="77"/>
      <c r="BG94" s="77"/>
      <c r="BH94" s="173">
        <f>BH95</f>
        <v>0</v>
      </c>
      <c r="BI94" s="175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173">
        <f>BU95</f>
        <v>0</v>
      </c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5"/>
      <c r="CI94" s="173">
        <f t="shared" si="5"/>
        <v>0</v>
      </c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6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18" customFormat="1" ht="27" customHeight="1">
      <c r="A95" s="294" t="s">
        <v>89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3" t="s">
        <v>11</v>
      </c>
      <c r="AK95" s="171"/>
      <c r="AL95" s="172"/>
      <c r="AM95" s="15"/>
      <c r="AN95" s="15"/>
      <c r="AO95" s="15"/>
      <c r="AP95" s="170" t="s">
        <v>247</v>
      </c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2"/>
      <c r="BB95" s="77"/>
      <c r="BC95" s="77"/>
      <c r="BD95" s="77"/>
      <c r="BE95" s="77"/>
      <c r="BF95" s="77"/>
      <c r="BG95" s="77"/>
      <c r="BH95" s="173">
        <v>0</v>
      </c>
      <c r="BI95" s="175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173">
        <v>0</v>
      </c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5"/>
      <c r="CI95" s="173">
        <f t="shared" si="5"/>
        <v>0</v>
      </c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6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18" customFormat="1" ht="26.25" customHeight="1">
      <c r="A96" s="292" t="s">
        <v>175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293" t="s">
        <v>11</v>
      </c>
      <c r="AK96" s="171"/>
      <c r="AL96" s="171"/>
      <c r="AM96" s="171"/>
      <c r="AN96" s="171"/>
      <c r="AO96" s="172"/>
      <c r="AP96" s="170" t="s">
        <v>249</v>
      </c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2"/>
      <c r="BB96" s="77"/>
      <c r="BC96" s="77"/>
      <c r="BD96" s="77"/>
      <c r="BE96" s="77"/>
      <c r="BF96" s="77"/>
      <c r="BG96" s="77"/>
      <c r="BH96" s="173">
        <f>BH97</f>
        <v>5000</v>
      </c>
      <c r="BI96" s="175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173">
        <f>BU97</f>
        <v>5000</v>
      </c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5"/>
      <c r="CI96" s="173">
        <f t="shared" si="5"/>
        <v>0</v>
      </c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6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18" customFormat="1" ht="17.25" customHeight="1">
      <c r="A97" s="292" t="s">
        <v>93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293" t="s">
        <v>11</v>
      </c>
      <c r="AK97" s="171"/>
      <c r="AL97" s="171"/>
      <c r="AM97" s="171"/>
      <c r="AN97" s="171"/>
      <c r="AO97" s="172"/>
      <c r="AP97" s="170" t="s">
        <v>250</v>
      </c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2"/>
      <c r="BB97" s="77"/>
      <c r="BC97" s="77"/>
      <c r="BD97" s="77"/>
      <c r="BE97" s="77"/>
      <c r="BF97" s="77"/>
      <c r="BG97" s="77"/>
      <c r="BH97" s="173">
        <f>BH98</f>
        <v>5000</v>
      </c>
      <c r="BI97" s="175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173">
        <f>BU98</f>
        <v>5000</v>
      </c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5"/>
      <c r="CI97" s="173">
        <f t="shared" si="5"/>
        <v>0</v>
      </c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6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18" customFormat="1" ht="17.25" customHeight="1">
      <c r="A98" s="292" t="s">
        <v>92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293" t="s">
        <v>11</v>
      </c>
      <c r="AK98" s="171"/>
      <c r="AL98" s="171"/>
      <c r="AM98" s="171"/>
      <c r="AN98" s="171"/>
      <c r="AO98" s="172"/>
      <c r="AP98" s="170" t="s">
        <v>251</v>
      </c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2"/>
      <c r="BB98" s="77"/>
      <c r="BC98" s="77"/>
      <c r="BD98" s="77"/>
      <c r="BE98" s="77"/>
      <c r="BF98" s="77"/>
      <c r="BG98" s="77"/>
      <c r="BH98" s="173">
        <v>5000</v>
      </c>
      <c r="BI98" s="175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173">
        <v>5000</v>
      </c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5"/>
      <c r="CI98" s="173">
        <f t="shared" si="5"/>
        <v>0</v>
      </c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98" s="54" customFormat="1" ht="47.25" customHeight="1">
      <c r="A99" s="377" t="s">
        <v>571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12" t="s">
        <v>11</v>
      </c>
      <c r="AK99" s="313"/>
      <c r="AL99" s="314"/>
      <c r="AM99" s="81"/>
      <c r="AN99" s="81"/>
      <c r="AO99" s="81"/>
      <c r="AP99" s="315" t="s">
        <v>590</v>
      </c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4"/>
      <c r="BB99" s="82"/>
      <c r="BC99" s="82"/>
      <c r="BD99" s="82"/>
      <c r="BE99" s="82"/>
      <c r="BF99" s="82"/>
      <c r="BG99" s="82"/>
      <c r="BH99" s="322">
        <f>BH100</f>
        <v>130200</v>
      </c>
      <c r="BI99" s="323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322">
        <f>BU100</f>
        <v>130179.58</v>
      </c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3"/>
      <c r="CI99" s="322">
        <f t="shared" si="5"/>
        <v>20.419999999998254</v>
      </c>
      <c r="CJ99" s="324"/>
      <c r="CK99" s="324"/>
      <c r="CL99" s="324"/>
      <c r="CM99" s="324"/>
      <c r="CN99" s="324"/>
      <c r="CO99" s="324"/>
      <c r="CP99" s="324"/>
      <c r="CQ99" s="324"/>
      <c r="CR99" s="324"/>
      <c r="CS99" s="324"/>
      <c r="CT99" s="338"/>
    </row>
    <row r="100" spans="1:98" s="54" customFormat="1" ht="25.5" customHeight="1">
      <c r="A100" s="377" t="s">
        <v>252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12" t="s">
        <v>11</v>
      </c>
      <c r="AK100" s="313"/>
      <c r="AL100" s="314"/>
      <c r="AM100" s="81"/>
      <c r="AN100" s="81"/>
      <c r="AO100" s="81"/>
      <c r="AP100" s="315" t="s">
        <v>253</v>
      </c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4"/>
      <c r="BB100" s="82"/>
      <c r="BC100" s="82"/>
      <c r="BD100" s="82"/>
      <c r="BE100" s="82"/>
      <c r="BF100" s="82"/>
      <c r="BG100" s="82"/>
      <c r="BH100" s="322">
        <f>BH102</f>
        <v>130200</v>
      </c>
      <c r="BI100" s="323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322">
        <f>BU102</f>
        <v>130179.58</v>
      </c>
      <c r="BV100" s="324"/>
      <c r="BW100" s="324"/>
      <c r="BX100" s="324"/>
      <c r="BY100" s="324"/>
      <c r="BZ100" s="324"/>
      <c r="CA100" s="324"/>
      <c r="CB100" s="324"/>
      <c r="CC100" s="324"/>
      <c r="CD100" s="324"/>
      <c r="CE100" s="324"/>
      <c r="CF100" s="324"/>
      <c r="CG100" s="324"/>
      <c r="CH100" s="323"/>
      <c r="CI100" s="322">
        <f>BH100-BU100</f>
        <v>20.419999999998254</v>
      </c>
      <c r="CJ100" s="324"/>
      <c r="CK100" s="324"/>
      <c r="CL100" s="324"/>
      <c r="CM100" s="324"/>
      <c r="CN100" s="324"/>
      <c r="CO100" s="324"/>
      <c r="CP100" s="324"/>
      <c r="CQ100" s="324"/>
      <c r="CR100" s="324"/>
      <c r="CS100" s="324"/>
      <c r="CT100" s="338"/>
    </row>
    <row r="101" spans="1:98" s="43" customFormat="1" ht="105.75" customHeight="1">
      <c r="A101" s="294" t="s">
        <v>492</v>
      </c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3" t="s">
        <v>11</v>
      </c>
      <c r="AK101" s="171"/>
      <c r="AL101" s="171"/>
      <c r="AM101" s="171"/>
      <c r="AN101" s="171"/>
      <c r="AO101" s="172"/>
      <c r="AP101" s="170" t="s">
        <v>254</v>
      </c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2"/>
      <c r="BB101" s="77"/>
      <c r="BC101" s="77"/>
      <c r="BD101" s="77"/>
      <c r="BE101" s="77"/>
      <c r="BF101" s="77"/>
      <c r="BG101" s="77"/>
      <c r="BH101" s="173">
        <f>BH102</f>
        <v>130200</v>
      </c>
      <c r="BI101" s="175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173">
        <f>BU102</f>
        <v>130179.58</v>
      </c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5"/>
      <c r="CI101" s="173">
        <f t="shared" si="5"/>
        <v>20.419999999998254</v>
      </c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6"/>
    </row>
    <row r="102" spans="1:188" s="18" customFormat="1" ht="46.5" customHeight="1">
      <c r="A102" s="294" t="s">
        <v>215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3" t="s">
        <v>11</v>
      </c>
      <c r="AK102" s="171"/>
      <c r="AL102" s="171"/>
      <c r="AM102" s="171"/>
      <c r="AN102" s="171"/>
      <c r="AO102" s="172"/>
      <c r="AP102" s="170" t="s">
        <v>255</v>
      </c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2"/>
      <c r="BB102" s="77"/>
      <c r="BC102" s="77"/>
      <c r="BD102" s="77"/>
      <c r="BE102" s="77"/>
      <c r="BF102" s="77"/>
      <c r="BG102" s="77"/>
      <c r="BH102" s="173">
        <f>BH103</f>
        <v>130200</v>
      </c>
      <c r="BI102" s="175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173">
        <f>BU103</f>
        <v>130179.58</v>
      </c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5"/>
      <c r="CI102" s="173">
        <f t="shared" si="5"/>
        <v>20.419999999998254</v>
      </c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6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98" s="43" customFormat="1" ht="17.25" customHeight="1">
      <c r="A103" s="294" t="s">
        <v>93</v>
      </c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3" t="s">
        <v>11</v>
      </c>
      <c r="AK103" s="171"/>
      <c r="AL103" s="171"/>
      <c r="AM103" s="171"/>
      <c r="AN103" s="171"/>
      <c r="AO103" s="172"/>
      <c r="AP103" s="170" t="s">
        <v>256</v>
      </c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2"/>
      <c r="BB103" s="77"/>
      <c r="BC103" s="77"/>
      <c r="BD103" s="77"/>
      <c r="BE103" s="77"/>
      <c r="BF103" s="77"/>
      <c r="BG103" s="77"/>
      <c r="BH103" s="173">
        <f>BH104</f>
        <v>130200</v>
      </c>
      <c r="BI103" s="175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173">
        <f>BU104</f>
        <v>130179.58</v>
      </c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5"/>
      <c r="CI103" s="173">
        <f>CI104</f>
        <v>20.419999999998254</v>
      </c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6"/>
    </row>
    <row r="104" spans="1:98" s="43" customFormat="1" ht="17.25" customHeight="1">
      <c r="A104" s="325" t="s">
        <v>139</v>
      </c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293" t="s">
        <v>11</v>
      </c>
      <c r="AK104" s="171"/>
      <c r="AL104" s="171"/>
      <c r="AM104" s="171"/>
      <c r="AN104" s="171"/>
      <c r="AO104" s="172"/>
      <c r="AP104" s="170" t="s">
        <v>257</v>
      </c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2"/>
      <c r="BB104" s="77"/>
      <c r="BC104" s="77"/>
      <c r="BD104" s="77"/>
      <c r="BE104" s="77"/>
      <c r="BF104" s="77"/>
      <c r="BG104" s="77"/>
      <c r="BH104" s="173">
        <f>BH105</f>
        <v>130200</v>
      </c>
      <c r="BI104" s="175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173">
        <f>BU105</f>
        <v>130179.58</v>
      </c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5"/>
      <c r="CI104" s="173">
        <f>CI105</f>
        <v>20.419999999998254</v>
      </c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6"/>
    </row>
    <row r="105" spans="1:98" s="43" customFormat="1" ht="17.25" customHeight="1">
      <c r="A105" s="310" t="s">
        <v>85</v>
      </c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293" t="s">
        <v>11</v>
      </c>
      <c r="AK105" s="171"/>
      <c r="AL105" s="171"/>
      <c r="AM105" s="171"/>
      <c r="AN105" s="171"/>
      <c r="AO105" s="172"/>
      <c r="AP105" s="170" t="s">
        <v>258</v>
      </c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2"/>
      <c r="BB105" s="77"/>
      <c r="BC105" s="77"/>
      <c r="BD105" s="77"/>
      <c r="BE105" s="77"/>
      <c r="BF105" s="77"/>
      <c r="BG105" s="77"/>
      <c r="BH105" s="173">
        <v>130200</v>
      </c>
      <c r="BI105" s="175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51"/>
      <c r="BU105" s="173">
        <v>130179.58</v>
      </c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5"/>
      <c r="CI105" s="173">
        <f>BH105-BU105</f>
        <v>20.419999999998254</v>
      </c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6"/>
    </row>
    <row r="106" spans="1:98" s="64" customFormat="1" ht="18" customHeight="1">
      <c r="A106" s="377" t="s">
        <v>365</v>
      </c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12" t="s">
        <v>11</v>
      </c>
      <c r="AK106" s="313"/>
      <c r="AL106" s="314"/>
      <c r="AM106" s="81"/>
      <c r="AN106" s="81"/>
      <c r="AO106" s="81"/>
      <c r="AP106" s="315" t="s">
        <v>94</v>
      </c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4"/>
      <c r="BB106" s="82"/>
      <c r="BC106" s="82"/>
      <c r="BD106" s="82"/>
      <c r="BE106" s="82"/>
      <c r="BF106" s="82"/>
      <c r="BG106" s="82"/>
      <c r="BH106" s="322">
        <f aca="true" t="shared" si="6" ref="BH106:BH112">BH107</f>
        <v>164700</v>
      </c>
      <c r="BI106" s="323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322">
        <f aca="true" t="shared" si="7" ref="BU106:BU112">BU107</f>
        <v>164700</v>
      </c>
      <c r="BV106" s="324"/>
      <c r="BW106" s="324"/>
      <c r="BX106" s="324"/>
      <c r="BY106" s="324"/>
      <c r="BZ106" s="324"/>
      <c r="CA106" s="324"/>
      <c r="CB106" s="324"/>
      <c r="CC106" s="324"/>
      <c r="CD106" s="324"/>
      <c r="CE106" s="324"/>
      <c r="CF106" s="324"/>
      <c r="CG106" s="324"/>
      <c r="CH106" s="323"/>
      <c r="CI106" s="322">
        <f>BH106-BU106</f>
        <v>0</v>
      </c>
      <c r="CJ106" s="324"/>
      <c r="CK106" s="324"/>
      <c r="CL106" s="324"/>
      <c r="CM106" s="324"/>
      <c r="CN106" s="324"/>
      <c r="CO106" s="324"/>
      <c r="CP106" s="324"/>
      <c r="CQ106" s="324"/>
      <c r="CR106" s="324"/>
      <c r="CS106" s="324"/>
      <c r="CT106" s="338"/>
    </row>
    <row r="107" spans="1:188" s="38" customFormat="1" ht="24.75" customHeight="1">
      <c r="A107" s="309" t="s">
        <v>95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321" t="s">
        <v>11</v>
      </c>
      <c r="AK107" s="190"/>
      <c r="AL107" s="191"/>
      <c r="AM107" s="16"/>
      <c r="AN107" s="16"/>
      <c r="AO107" s="16"/>
      <c r="AP107" s="189" t="s">
        <v>96</v>
      </c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1"/>
      <c r="BB107" s="90"/>
      <c r="BC107" s="90"/>
      <c r="BD107" s="90"/>
      <c r="BE107" s="90"/>
      <c r="BF107" s="90"/>
      <c r="BG107" s="90"/>
      <c r="BH107" s="193">
        <f t="shared" si="6"/>
        <v>164700</v>
      </c>
      <c r="BI107" s="195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193">
        <f t="shared" si="7"/>
        <v>164700</v>
      </c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5"/>
      <c r="CI107" s="193">
        <f>BH107-BU107</f>
        <v>0</v>
      </c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6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</row>
    <row r="108" spans="1:98" s="54" customFormat="1" ht="39.75" customHeight="1">
      <c r="A108" s="377" t="s">
        <v>571</v>
      </c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12" t="s">
        <v>11</v>
      </c>
      <c r="AK108" s="313"/>
      <c r="AL108" s="314"/>
      <c r="AM108" s="81"/>
      <c r="AN108" s="81"/>
      <c r="AO108" s="81"/>
      <c r="AP108" s="315" t="s">
        <v>591</v>
      </c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4"/>
      <c r="BB108" s="82"/>
      <c r="BC108" s="82"/>
      <c r="BD108" s="82"/>
      <c r="BE108" s="82"/>
      <c r="BF108" s="82"/>
      <c r="BG108" s="82"/>
      <c r="BH108" s="322">
        <f>BH109</f>
        <v>164700</v>
      </c>
      <c r="BI108" s="323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322">
        <f>BU109</f>
        <v>164700</v>
      </c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3"/>
      <c r="CI108" s="322">
        <f>BH108-BU108</f>
        <v>0</v>
      </c>
      <c r="CJ108" s="324"/>
      <c r="CK108" s="324"/>
      <c r="CL108" s="324"/>
      <c r="CM108" s="324"/>
      <c r="CN108" s="324"/>
      <c r="CO108" s="324"/>
      <c r="CP108" s="324"/>
      <c r="CQ108" s="324"/>
      <c r="CR108" s="324"/>
      <c r="CS108" s="324"/>
      <c r="CT108" s="338"/>
    </row>
    <row r="109" spans="1:98" s="54" customFormat="1" ht="25.5" customHeight="1">
      <c r="A109" s="377" t="s">
        <v>252</v>
      </c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12" t="s">
        <v>11</v>
      </c>
      <c r="AK109" s="313"/>
      <c r="AL109" s="314"/>
      <c r="AM109" s="81"/>
      <c r="AN109" s="81"/>
      <c r="AO109" s="81"/>
      <c r="AP109" s="315" t="s">
        <v>433</v>
      </c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4"/>
      <c r="BB109" s="82"/>
      <c r="BC109" s="82"/>
      <c r="BD109" s="82"/>
      <c r="BE109" s="82"/>
      <c r="BF109" s="82"/>
      <c r="BG109" s="82"/>
      <c r="BH109" s="322">
        <f>BH110</f>
        <v>164700</v>
      </c>
      <c r="BI109" s="323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322">
        <f>BU110</f>
        <v>164700</v>
      </c>
      <c r="BV109" s="324"/>
      <c r="BW109" s="324"/>
      <c r="BX109" s="324"/>
      <c r="BY109" s="324"/>
      <c r="BZ109" s="324"/>
      <c r="CA109" s="324"/>
      <c r="CB109" s="324"/>
      <c r="CC109" s="324"/>
      <c r="CD109" s="324"/>
      <c r="CE109" s="324"/>
      <c r="CF109" s="324"/>
      <c r="CG109" s="324"/>
      <c r="CH109" s="323"/>
      <c r="CI109" s="322">
        <f>BH109-BU109</f>
        <v>0</v>
      </c>
      <c r="CJ109" s="324"/>
      <c r="CK109" s="324"/>
      <c r="CL109" s="324"/>
      <c r="CM109" s="324"/>
      <c r="CN109" s="324"/>
      <c r="CO109" s="324"/>
      <c r="CP109" s="324"/>
      <c r="CQ109" s="324"/>
      <c r="CR109" s="324"/>
      <c r="CS109" s="324"/>
      <c r="CT109" s="338"/>
    </row>
    <row r="110" spans="1:188" s="18" customFormat="1" ht="105.75" customHeight="1">
      <c r="A110" s="294" t="s">
        <v>493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3" t="s">
        <v>11</v>
      </c>
      <c r="AK110" s="171"/>
      <c r="AL110" s="172"/>
      <c r="AM110" s="15"/>
      <c r="AN110" s="15"/>
      <c r="AO110" s="15"/>
      <c r="AP110" s="170" t="s">
        <v>434</v>
      </c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2"/>
      <c r="BB110" s="77"/>
      <c r="BC110" s="77"/>
      <c r="BD110" s="77"/>
      <c r="BE110" s="77"/>
      <c r="BF110" s="77"/>
      <c r="BG110" s="77"/>
      <c r="BH110" s="173">
        <f t="shared" si="6"/>
        <v>164700</v>
      </c>
      <c r="BI110" s="175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173">
        <f t="shared" si="7"/>
        <v>164700</v>
      </c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5"/>
      <c r="CI110" s="173">
        <f aca="true" t="shared" si="8" ref="CI110:CI115">BH110-BU110</f>
        <v>0</v>
      </c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6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36" customFormat="1" ht="55.5" customHeight="1">
      <c r="A111" s="292" t="s">
        <v>208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293" t="s">
        <v>11</v>
      </c>
      <c r="AK111" s="171"/>
      <c r="AL111" s="172"/>
      <c r="AM111" s="15"/>
      <c r="AN111" s="15"/>
      <c r="AO111" s="15"/>
      <c r="AP111" s="170" t="s">
        <v>435</v>
      </c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2"/>
      <c r="BB111" s="77"/>
      <c r="BC111" s="77"/>
      <c r="BD111" s="77"/>
      <c r="BE111" s="77"/>
      <c r="BF111" s="77"/>
      <c r="BG111" s="77"/>
      <c r="BH111" s="173">
        <f t="shared" si="6"/>
        <v>164700</v>
      </c>
      <c r="BI111" s="175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173">
        <f t="shared" si="7"/>
        <v>164700</v>
      </c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5"/>
      <c r="CI111" s="173">
        <f t="shared" si="8"/>
        <v>0</v>
      </c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6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</row>
    <row r="112" spans="1:188" s="18" customFormat="1" ht="18" customHeight="1">
      <c r="A112" s="294" t="s">
        <v>93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3" t="s">
        <v>11</v>
      </c>
      <c r="AK112" s="171"/>
      <c r="AL112" s="172"/>
      <c r="AM112" s="15"/>
      <c r="AN112" s="15"/>
      <c r="AO112" s="15"/>
      <c r="AP112" s="170" t="s">
        <v>436</v>
      </c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2"/>
      <c r="BB112" s="77"/>
      <c r="BC112" s="77"/>
      <c r="BD112" s="77"/>
      <c r="BE112" s="77"/>
      <c r="BF112" s="77"/>
      <c r="BG112" s="77"/>
      <c r="BH112" s="173">
        <f t="shared" si="6"/>
        <v>164700</v>
      </c>
      <c r="BI112" s="175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173">
        <f t="shared" si="7"/>
        <v>164700</v>
      </c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5"/>
      <c r="CI112" s="173">
        <f t="shared" si="8"/>
        <v>0</v>
      </c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6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18" customFormat="1" ht="30" customHeight="1">
      <c r="A113" s="294" t="s">
        <v>222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3" t="s">
        <v>11</v>
      </c>
      <c r="AK113" s="171"/>
      <c r="AL113" s="172"/>
      <c r="AM113" s="15"/>
      <c r="AN113" s="15"/>
      <c r="AO113" s="15"/>
      <c r="AP113" s="170" t="s">
        <v>437</v>
      </c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2"/>
      <c r="BB113" s="77"/>
      <c r="BC113" s="77"/>
      <c r="BD113" s="77"/>
      <c r="BE113" s="77"/>
      <c r="BF113" s="77"/>
      <c r="BG113" s="77"/>
      <c r="BH113" s="173">
        <f>SUM(BH114+BH115)</f>
        <v>164700</v>
      </c>
      <c r="BI113" s="175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173">
        <f>SUM(BU114+BU115)</f>
        <v>164700</v>
      </c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5"/>
      <c r="CI113" s="173">
        <f t="shared" si="8"/>
        <v>0</v>
      </c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6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18" customFormat="1" ht="18" customHeight="1">
      <c r="A114" s="325" t="s">
        <v>82</v>
      </c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293" t="s">
        <v>11</v>
      </c>
      <c r="AK114" s="171"/>
      <c r="AL114" s="172"/>
      <c r="AM114" s="15"/>
      <c r="AN114" s="15"/>
      <c r="AO114" s="15"/>
      <c r="AP114" s="170" t="s">
        <v>438</v>
      </c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2"/>
      <c r="BB114" s="77"/>
      <c r="BC114" s="77"/>
      <c r="BD114" s="77"/>
      <c r="BE114" s="77"/>
      <c r="BF114" s="77"/>
      <c r="BG114" s="77"/>
      <c r="BH114" s="173">
        <v>127528</v>
      </c>
      <c r="BI114" s="175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173">
        <v>127528</v>
      </c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5"/>
      <c r="CI114" s="173">
        <f t="shared" si="8"/>
        <v>0</v>
      </c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6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18" customFormat="1" ht="26.25" customHeight="1">
      <c r="A115" s="294" t="s">
        <v>84</v>
      </c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3" t="s">
        <v>11</v>
      </c>
      <c r="AK115" s="171"/>
      <c r="AL115" s="172"/>
      <c r="AM115" s="15"/>
      <c r="AN115" s="15"/>
      <c r="AO115" s="15"/>
      <c r="AP115" s="170" t="s">
        <v>439</v>
      </c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2"/>
      <c r="BB115" s="77"/>
      <c r="BC115" s="77"/>
      <c r="BD115" s="77"/>
      <c r="BE115" s="77"/>
      <c r="BF115" s="77"/>
      <c r="BG115" s="77"/>
      <c r="BH115" s="173">
        <v>37172</v>
      </c>
      <c r="BI115" s="175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173">
        <v>37172</v>
      </c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5"/>
      <c r="CI115" s="173">
        <f t="shared" si="8"/>
        <v>0</v>
      </c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6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98" s="64" customFormat="1" ht="57" customHeight="1">
      <c r="A116" s="377" t="s">
        <v>364</v>
      </c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12" t="s">
        <v>11</v>
      </c>
      <c r="AK116" s="313"/>
      <c r="AL116" s="313"/>
      <c r="AM116" s="313"/>
      <c r="AN116" s="313"/>
      <c r="AO116" s="314"/>
      <c r="AP116" s="315" t="s">
        <v>97</v>
      </c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4"/>
      <c r="BB116" s="82"/>
      <c r="BC116" s="82"/>
      <c r="BD116" s="82"/>
      <c r="BE116" s="82"/>
      <c r="BF116" s="82"/>
      <c r="BG116" s="82"/>
      <c r="BH116" s="322">
        <f>BH117</f>
        <v>257300</v>
      </c>
      <c r="BI116" s="323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322">
        <f>BU117</f>
        <v>257174.49</v>
      </c>
      <c r="BV116" s="324"/>
      <c r="BW116" s="324"/>
      <c r="BX116" s="324"/>
      <c r="BY116" s="324"/>
      <c r="BZ116" s="324"/>
      <c r="CA116" s="324"/>
      <c r="CB116" s="324"/>
      <c r="CC116" s="324"/>
      <c r="CD116" s="324"/>
      <c r="CE116" s="324"/>
      <c r="CF116" s="324"/>
      <c r="CG116" s="324"/>
      <c r="CH116" s="323"/>
      <c r="CI116" s="322">
        <f>BH116-BU116</f>
        <v>125.51000000000931</v>
      </c>
      <c r="CJ116" s="324"/>
      <c r="CK116" s="324"/>
      <c r="CL116" s="324"/>
      <c r="CM116" s="324"/>
      <c r="CN116" s="324"/>
      <c r="CO116" s="324"/>
      <c r="CP116" s="324"/>
      <c r="CQ116" s="324"/>
      <c r="CR116" s="324"/>
      <c r="CS116" s="324"/>
      <c r="CT116" s="338"/>
    </row>
    <row r="117" spans="1:188" s="38" customFormat="1" ht="56.25" customHeight="1">
      <c r="A117" s="384" t="s">
        <v>138</v>
      </c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21" t="s">
        <v>11</v>
      </c>
      <c r="AK117" s="190"/>
      <c r="AL117" s="190"/>
      <c r="AM117" s="190"/>
      <c r="AN117" s="190"/>
      <c r="AO117" s="191"/>
      <c r="AP117" s="189" t="s">
        <v>98</v>
      </c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1"/>
      <c r="BB117" s="90"/>
      <c r="BC117" s="90"/>
      <c r="BD117" s="90"/>
      <c r="BE117" s="90"/>
      <c r="BF117" s="90"/>
      <c r="BG117" s="90"/>
      <c r="BH117" s="193">
        <f>BI118</f>
        <v>257300</v>
      </c>
      <c r="BI117" s="195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193">
        <f>BU118</f>
        <v>257174.49</v>
      </c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5"/>
      <c r="CI117" s="193">
        <f>BH117-BU117</f>
        <v>125.51000000000931</v>
      </c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6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</row>
    <row r="118" spans="1:188" s="46" customFormat="1" ht="81" customHeight="1">
      <c r="A118" s="78"/>
      <c r="B118" s="73"/>
      <c r="C118" s="73"/>
      <c r="D118" s="73"/>
      <c r="E118" s="186" t="s">
        <v>592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293" t="s">
        <v>11</v>
      </c>
      <c r="AK118" s="171"/>
      <c r="AL118" s="171"/>
      <c r="AM118" s="23"/>
      <c r="AN118" s="23"/>
      <c r="AO118" s="24"/>
      <c r="AP118" s="170" t="s">
        <v>593</v>
      </c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2"/>
      <c r="BB118" s="77"/>
      <c r="BC118" s="77"/>
      <c r="BD118" s="77"/>
      <c r="BE118" s="77"/>
      <c r="BF118" s="77"/>
      <c r="BG118" s="77"/>
      <c r="BH118" s="49"/>
      <c r="BI118" s="50">
        <f>BI119</f>
        <v>257300</v>
      </c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173">
        <f>BU119</f>
        <v>257174.49</v>
      </c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5"/>
      <c r="CI118" s="173">
        <f>BI118-BU118</f>
        <v>125.51000000000931</v>
      </c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6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</row>
    <row r="119" spans="1:188" s="46" customFormat="1" ht="102" customHeight="1">
      <c r="A119" s="78"/>
      <c r="B119" s="73"/>
      <c r="C119" s="73"/>
      <c r="D119" s="73"/>
      <c r="E119" s="186" t="s">
        <v>261</v>
      </c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293" t="s">
        <v>11</v>
      </c>
      <c r="AK119" s="171"/>
      <c r="AL119" s="171"/>
      <c r="AM119" s="23"/>
      <c r="AN119" s="23"/>
      <c r="AO119" s="24"/>
      <c r="AP119" s="170" t="s">
        <v>259</v>
      </c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2"/>
      <c r="BB119" s="77"/>
      <c r="BC119" s="77"/>
      <c r="BD119" s="77"/>
      <c r="BE119" s="77"/>
      <c r="BF119" s="77"/>
      <c r="BG119" s="77"/>
      <c r="BH119" s="49"/>
      <c r="BI119" s="50">
        <f>BI120+BI125+BI130+BI134</f>
        <v>257300</v>
      </c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173">
        <f>BU120+BU125+BU130+BU134</f>
        <v>257174.49</v>
      </c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5"/>
      <c r="CI119" s="173">
        <f>BI119-BU119</f>
        <v>125.51000000000931</v>
      </c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6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</row>
    <row r="120" spans="1:188" s="18" customFormat="1" ht="138.75" customHeight="1">
      <c r="A120" s="78"/>
      <c r="B120" s="73"/>
      <c r="C120" s="73"/>
      <c r="D120" s="73"/>
      <c r="E120" s="186" t="s">
        <v>260</v>
      </c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293" t="s">
        <v>11</v>
      </c>
      <c r="AK120" s="171"/>
      <c r="AL120" s="171"/>
      <c r="AM120" s="23"/>
      <c r="AN120" s="23"/>
      <c r="AO120" s="24"/>
      <c r="AP120" s="170" t="s">
        <v>262</v>
      </c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2"/>
      <c r="BB120" s="77"/>
      <c r="BC120" s="77"/>
      <c r="BD120" s="77"/>
      <c r="BE120" s="77"/>
      <c r="BF120" s="77"/>
      <c r="BG120" s="77"/>
      <c r="BH120" s="49"/>
      <c r="BI120" s="50">
        <f>BH121</f>
        <v>2600</v>
      </c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173">
        <f>BU121</f>
        <v>2554</v>
      </c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5"/>
      <c r="CI120" s="173">
        <f>BI120-BU120</f>
        <v>46</v>
      </c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6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18" customFormat="1" ht="48" customHeight="1">
      <c r="A121" s="292" t="s">
        <v>375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293" t="s">
        <v>11</v>
      </c>
      <c r="AK121" s="171"/>
      <c r="AL121" s="172"/>
      <c r="AM121" s="15"/>
      <c r="AN121" s="15"/>
      <c r="AO121" s="15"/>
      <c r="AP121" s="170" t="s">
        <v>263</v>
      </c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2"/>
      <c r="BB121" s="77"/>
      <c r="BC121" s="77"/>
      <c r="BD121" s="77"/>
      <c r="BE121" s="77"/>
      <c r="BF121" s="77"/>
      <c r="BG121" s="77"/>
      <c r="BH121" s="173">
        <f>BH123</f>
        <v>2600</v>
      </c>
      <c r="BI121" s="175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173">
        <f>BU123</f>
        <v>2554</v>
      </c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5"/>
      <c r="CI121" s="173">
        <f>BH121-BU121</f>
        <v>46</v>
      </c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6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18" customFormat="1" ht="24.75" customHeight="1">
      <c r="A122" s="294" t="s">
        <v>93</v>
      </c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3" t="s">
        <v>11</v>
      </c>
      <c r="AK122" s="171"/>
      <c r="AL122" s="172"/>
      <c r="AM122" s="15"/>
      <c r="AN122" s="15"/>
      <c r="AO122" s="15"/>
      <c r="AP122" s="170" t="s">
        <v>264</v>
      </c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2"/>
      <c r="BB122" s="77"/>
      <c r="BC122" s="77"/>
      <c r="BD122" s="77"/>
      <c r="BE122" s="77"/>
      <c r="BF122" s="77"/>
      <c r="BG122" s="77"/>
      <c r="BH122" s="173">
        <f>BH123</f>
        <v>2600</v>
      </c>
      <c r="BI122" s="175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173">
        <f>BU123</f>
        <v>2554</v>
      </c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5"/>
      <c r="CI122" s="173">
        <f>BH122-BU122</f>
        <v>46</v>
      </c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6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18" customFormat="1" ht="24.75" customHeight="1">
      <c r="A123" s="294" t="s">
        <v>139</v>
      </c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  <c r="AJ123" s="293" t="s">
        <v>11</v>
      </c>
      <c r="AK123" s="171"/>
      <c r="AL123" s="172"/>
      <c r="AM123" s="15"/>
      <c r="AN123" s="15"/>
      <c r="AO123" s="15"/>
      <c r="AP123" s="170" t="s">
        <v>265</v>
      </c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2"/>
      <c r="BB123" s="77"/>
      <c r="BC123" s="77"/>
      <c r="BD123" s="77"/>
      <c r="BE123" s="77"/>
      <c r="BF123" s="77"/>
      <c r="BG123" s="77"/>
      <c r="BH123" s="173">
        <f>BH124</f>
        <v>2600</v>
      </c>
      <c r="BI123" s="175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173">
        <f>BU124</f>
        <v>2554</v>
      </c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5"/>
      <c r="CI123" s="173">
        <f>BH123-BU123</f>
        <v>46</v>
      </c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6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18" customFormat="1" ht="24.75" customHeight="1">
      <c r="A124" s="292" t="s">
        <v>85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293" t="s">
        <v>11</v>
      </c>
      <c r="AK124" s="171"/>
      <c r="AL124" s="172"/>
      <c r="AM124" s="15"/>
      <c r="AN124" s="15"/>
      <c r="AO124" s="15"/>
      <c r="AP124" s="170" t="s">
        <v>266</v>
      </c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2"/>
      <c r="BB124" s="77"/>
      <c r="BC124" s="77"/>
      <c r="BD124" s="77"/>
      <c r="BE124" s="77"/>
      <c r="BF124" s="77"/>
      <c r="BG124" s="77"/>
      <c r="BH124" s="173">
        <v>2600</v>
      </c>
      <c r="BI124" s="175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173">
        <v>2554</v>
      </c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5"/>
      <c r="CI124" s="173">
        <f>BH124-BU124</f>
        <v>46</v>
      </c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6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18" customFormat="1" ht="129.75" customHeight="1">
      <c r="A125" s="78"/>
      <c r="B125" s="73"/>
      <c r="C125" s="73"/>
      <c r="D125" s="73"/>
      <c r="E125" s="186" t="s">
        <v>272</v>
      </c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293" t="s">
        <v>11</v>
      </c>
      <c r="AK125" s="171"/>
      <c r="AL125" s="171"/>
      <c r="AM125" s="23"/>
      <c r="AN125" s="23"/>
      <c r="AO125" s="24"/>
      <c r="AP125" s="170" t="s">
        <v>267</v>
      </c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2"/>
      <c r="BB125" s="77"/>
      <c r="BC125" s="77"/>
      <c r="BD125" s="77"/>
      <c r="BE125" s="77"/>
      <c r="BF125" s="77"/>
      <c r="BG125" s="77"/>
      <c r="BH125" s="49"/>
      <c r="BI125" s="50">
        <f>BH126</f>
        <v>19400</v>
      </c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173">
        <f>BU126</f>
        <v>19320.49</v>
      </c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5"/>
      <c r="CI125" s="173">
        <f>BI125-BU125</f>
        <v>79.5099999999984</v>
      </c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6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18" customFormat="1" ht="48" customHeight="1">
      <c r="A126" s="292" t="s">
        <v>375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293" t="s">
        <v>11</v>
      </c>
      <c r="AK126" s="171"/>
      <c r="AL126" s="172"/>
      <c r="AM126" s="15"/>
      <c r="AN126" s="15"/>
      <c r="AO126" s="15"/>
      <c r="AP126" s="170" t="s">
        <v>268</v>
      </c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2"/>
      <c r="BB126" s="77"/>
      <c r="BC126" s="77"/>
      <c r="BD126" s="77"/>
      <c r="BE126" s="77"/>
      <c r="BF126" s="77"/>
      <c r="BG126" s="77"/>
      <c r="BH126" s="173">
        <f>BH127</f>
        <v>19400</v>
      </c>
      <c r="BI126" s="175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173">
        <f>BU127</f>
        <v>19320.49</v>
      </c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5"/>
      <c r="CI126" s="173">
        <f>BH126-BU126</f>
        <v>79.5099999999984</v>
      </c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6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18" customFormat="1" ht="17.25" customHeight="1">
      <c r="A127" s="294" t="s">
        <v>93</v>
      </c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3" t="s">
        <v>11</v>
      </c>
      <c r="AK127" s="171"/>
      <c r="AL127" s="172"/>
      <c r="AM127" s="15"/>
      <c r="AN127" s="15"/>
      <c r="AO127" s="15"/>
      <c r="AP127" s="170" t="s">
        <v>269</v>
      </c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2"/>
      <c r="BB127" s="77"/>
      <c r="BC127" s="77"/>
      <c r="BD127" s="77"/>
      <c r="BE127" s="77"/>
      <c r="BF127" s="77"/>
      <c r="BG127" s="77"/>
      <c r="BH127" s="173">
        <f>BH128</f>
        <v>19400</v>
      </c>
      <c r="BI127" s="175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173">
        <f>BU128</f>
        <v>19320.49</v>
      </c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5"/>
      <c r="CI127" s="173">
        <f>BH127-BU127</f>
        <v>79.5099999999984</v>
      </c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6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18" customFormat="1" ht="17.25" customHeight="1">
      <c r="A128" s="294" t="s">
        <v>139</v>
      </c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3" t="s">
        <v>11</v>
      </c>
      <c r="AK128" s="171"/>
      <c r="AL128" s="172"/>
      <c r="AM128" s="15"/>
      <c r="AN128" s="15"/>
      <c r="AO128" s="15"/>
      <c r="AP128" s="170" t="s">
        <v>270</v>
      </c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2"/>
      <c r="BB128" s="77"/>
      <c r="BC128" s="77"/>
      <c r="BD128" s="77"/>
      <c r="BE128" s="77"/>
      <c r="BF128" s="77"/>
      <c r="BG128" s="77"/>
      <c r="BH128" s="173">
        <f>BH129</f>
        <v>19400</v>
      </c>
      <c r="BI128" s="175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173">
        <f>BU129</f>
        <v>19320.49</v>
      </c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5"/>
      <c r="CI128" s="173">
        <f>BH128-BU128</f>
        <v>79.5099999999984</v>
      </c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6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18" customFormat="1" ht="17.25" customHeight="1">
      <c r="A129" s="292" t="s">
        <v>85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293" t="s">
        <v>11</v>
      </c>
      <c r="AK129" s="171"/>
      <c r="AL129" s="172"/>
      <c r="AM129" s="15"/>
      <c r="AN129" s="15"/>
      <c r="AO129" s="15"/>
      <c r="AP129" s="170" t="s">
        <v>271</v>
      </c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2"/>
      <c r="BB129" s="77"/>
      <c r="BC129" s="77"/>
      <c r="BD129" s="77"/>
      <c r="BE129" s="77"/>
      <c r="BF129" s="77"/>
      <c r="BG129" s="77"/>
      <c r="BH129" s="173">
        <v>19400</v>
      </c>
      <c r="BI129" s="175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173">
        <v>19320.49</v>
      </c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5"/>
      <c r="CI129" s="173">
        <f>BH129-BU129</f>
        <v>79.5099999999984</v>
      </c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6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18" customFormat="1" ht="148.5" customHeight="1">
      <c r="A130" s="78"/>
      <c r="B130" s="73"/>
      <c r="C130" s="73"/>
      <c r="D130" s="73"/>
      <c r="E130" s="186" t="s">
        <v>277</v>
      </c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293" t="s">
        <v>11</v>
      </c>
      <c r="AK130" s="171"/>
      <c r="AL130" s="171"/>
      <c r="AM130" s="23"/>
      <c r="AN130" s="23"/>
      <c r="AO130" s="24"/>
      <c r="AP130" s="170" t="s">
        <v>273</v>
      </c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2"/>
      <c r="BB130" s="77"/>
      <c r="BC130" s="77"/>
      <c r="BD130" s="77"/>
      <c r="BE130" s="77"/>
      <c r="BF130" s="77"/>
      <c r="BG130" s="77"/>
      <c r="BH130" s="49"/>
      <c r="BI130" s="50">
        <f>BH131</f>
        <v>5300</v>
      </c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173">
        <f>BU131</f>
        <v>5300</v>
      </c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5"/>
      <c r="CI130" s="173">
        <f>BI130-BU130</f>
        <v>0</v>
      </c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6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18" customFormat="1" ht="48" customHeight="1">
      <c r="A131" s="292" t="s">
        <v>375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293" t="s">
        <v>11</v>
      </c>
      <c r="AK131" s="171"/>
      <c r="AL131" s="172"/>
      <c r="AM131" s="15"/>
      <c r="AN131" s="15"/>
      <c r="AO131" s="15"/>
      <c r="AP131" s="170" t="s">
        <v>274</v>
      </c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2"/>
      <c r="BB131" s="77"/>
      <c r="BC131" s="77"/>
      <c r="BD131" s="77"/>
      <c r="BE131" s="77"/>
      <c r="BF131" s="77"/>
      <c r="BG131" s="77"/>
      <c r="BH131" s="173">
        <f>BH132</f>
        <v>5300</v>
      </c>
      <c r="BI131" s="175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173">
        <f>BU132</f>
        <v>5300</v>
      </c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5"/>
      <c r="CI131" s="173">
        <f>BH131-BU131</f>
        <v>0</v>
      </c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6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18" customFormat="1" ht="24.75" customHeight="1">
      <c r="A132" s="294" t="s">
        <v>165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3" t="s">
        <v>11</v>
      </c>
      <c r="AK132" s="171"/>
      <c r="AL132" s="172"/>
      <c r="AM132" s="15"/>
      <c r="AN132" s="15"/>
      <c r="AO132" s="15"/>
      <c r="AP132" s="170" t="s">
        <v>275</v>
      </c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2"/>
      <c r="BB132" s="77"/>
      <c r="BC132" s="77"/>
      <c r="BD132" s="77"/>
      <c r="BE132" s="77"/>
      <c r="BF132" s="77"/>
      <c r="BG132" s="77"/>
      <c r="BH132" s="173">
        <f>BH133</f>
        <v>5300</v>
      </c>
      <c r="BI132" s="175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173">
        <f>BU133</f>
        <v>5300</v>
      </c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5"/>
      <c r="CI132" s="173">
        <f>BH132-BU132</f>
        <v>0</v>
      </c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6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18" customFormat="1" ht="24.75" customHeight="1">
      <c r="A133" s="292" t="s">
        <v>89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293" t="s">
        <v>11</v>
      </c>
      <c r="AK133" s="171"/>
      <c r="AL133" s="172"/>
      <c r="AM133" s="15"/>
      <c r="AN133" s="15"/>
      <c r="AO133" s="15"/>
      <c r="AP133" s="170" t="s">
        <v>276</v>
      </c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2"/>
      <c r="BB133" s="77"/>
      <c r="BC133" s="77"/>
      <c r="BD133" s="77"/>
      <c r="BE133" s="77"/>
      <c r="BF133" s="77"/>
      <c r="BG133" s="77"/>
      <c r="BH133" s="173">
        <v>5300</v>
      </c>
      <c r="BI133" s="175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173">
        <v>5300</v>
      </c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5"/>
      <c r="CI133" s="173">
        <f>BH133-BU133</f>
        <v>0</v>
      </c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6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18" customFormat="1" ht="189" customHeight="1">
      <c r="A134" s="78"/>
      <c r="B134" s="73"/>
      <c r="C134" s="73"/>
      <c r="D134" s="73"/>
      <c r="E134" s="186" t="s">
        <v>280</v>
      </c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293" t="s">
        <v>11</v>
      </c>
      <c r="AK134" s="171"/>
      <c r="AL134" s="171"/>
      <c r="AM134" s="23"/>
      <c r="AN134" s="23"/>
      <c r="AO134" s="24"/>
      <c r="AP134" s="170" t="s">
        <v>278</v>
      </c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2"/>
      <c r="BB134" s="77"/>
      <c r="BC134" s="77"/>
      <c r="BD134" s="77"/>
      <c r="BE134" s="77"/>
      <c r="BF134" s="77"/>
      <c r="BG134" s="77"/>
      <c r="BH134" s="49"/>
      <c r="BI134" s="50">
        <f>BH135</f>
        <v>230000</v>
      </c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173">
        <f>BU135</f>
        <v>230000</v>
      </c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5"/>
      <c r="CI134" s="173">
        <f>BI134-BU134</f>
        <v>0</v>
      </c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6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18" customFormat="1" ht="20.25" customHeight="1">
      <c r="A135" s="292" t="s">
        <v>67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293" t="s">
        <v>11</v>
      </c>
      <c r="AK135" s="171"/>
      <c r="AL135" s="172"/>
      <c r="AM135" s="15"/>
      <c r="AN135" s="15"/>
      <c r="AO135" s="15"/>
      <c r="AP135" s="170" t="s">
        <v>279</v>
      </c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2"/>
      <c r="BB135" s="77"/>
      <c r="BC135" s="77"/>
      <c r="BD135" s="77"/>
      <c r="BE135" s="77"/>
      <c r="BF135" s="77"/>
      <c r="BG135" s="77"/>
      <c r="BH135" s="173">
        <f>BH136</f>
        <v>230000</v>
      </c>
      <c r="BI135" s="175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173">
        <f>BU136</f>
        <v>230000</v>
      </c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5"/>
      <c r="CI135" s="173">
        <f>BH135-BU135</f>
        <v>0</v>
      </c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6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18" customFormat="1" ht="15.75" customHeight="1">
      <c r="A136" s="294" t="s">
        <v>93</v>
      </c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3" t="s">
        <v>11</v>
      </c>
      <c r="AK136" s="171"/>
      <c r="AL136" s="172"/>
      <c r="AM136" s="15"/>
      <c r="AN136" s="15"/>
      <c r="AO136" s="15"/>
      <c r="AP136" s="170" t="s">
        <v>281</v>
      </c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2"/>
      <c r="BB136" s="77"/>
      <c r="BC136" s="77"/>
      <c r="BD136" s="77"/>
      <c r="BE136" s="77"/>
      <c r="BF136" s="77"/>
      <c r="BG136" s="77"/>
      <c r="BH136" s="173">
        <f>BH137</f>
        <v>230000</v>
      </c>
      <c r="BI136" s="175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173">
        <f>BU137</f>
        <v>230000</v>
      </c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5"/>
      <c r="CI136" s="173">
        <f>BH136-BU136</f>
        <v>0</v>
      </c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6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18" customFormat="1" ht="24.75" customHeight="1">
      <c r="A137" s="292" t="s">
        <v>156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293" t="s">
        <v>11</v>
      </c>
      <c r="AK137" s="171"/>
      <c r="AL137" s="172"/>
      <c r="AM137" s="15"/>
      <c r="AN137" s="15"/>
      <c r="AO137" s="15"/>
      <c r="AP137" s="170" t="s">
        <v>282</v>
      </c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2"/>
      <c r="BB137" s="77"/>
      <c r="BC137" s="77"/>
      <c r="BD137" s="77"/>
      <c r="BE137" s="77"/>
      <c r="BF137" s="77"/>
      <c r="BG137" s="77"/>
      <c r="BH137" s="173">
        <f>BH138</f>
        <v>230000</v>
      </c>
      <c r="BI137" s="175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173">
        <f>BU138</f>
        <v>230000</v>
      </c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5"/>
      <c r="CI137" s="173">
        <f>BH137-BU137</f>
        <v>0</v>
      </c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6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18" customFormat="1" ht="39.75" customHeight="1">
      <c r="A138" s="292" t="s">
        <v>157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293" t="s">
        <v>11</v>
      </c>
      <c r="AK138" s="171"/>
      <c r="AL138" s="172"/>
      <c r="AM138" s="15"/>
      <c r="AN138" s="15"/>
      <c r="AO138" s="15"/>
      <c r="AP138" s="170" t="s">
        <v>283</v>
      </c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2"/>
      <c r="BB138" s="77"/>
      <c r="BC138" s="77"/>
      <c r="BD138" s="77"/>
      <c r="BE138" s="77"/>
      <c r="BF138" s="77"/>
      <c r="BG138" s="77"/>
      <c r="BH138" s="173">
        <v>230000</v>
      </c>
      <c r="BI138" s="175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173">
        <v>230000</v>
      </c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5"/>
      <c r="CI138" s="173">
        <f>BH138-BU138</f>
        <v>0</v>
      </c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6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98" s="64" customFormat="1" ht="38.25" customHeight="1">
      <c r="A139" s="377" t="s">
        <v>363</v>
      </c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12" t="s">
        <v>11</v>
      </c>
      <c r="AK139" s="313"/>
      <c r="AL139" s="313"/>
      <c r="AM139" s="313"/>
      <c r="AN139" s="313"/>
      <c r="AO139" s="314"/>
      <c r="AP139" s="315" t="s">
        <v>284</v>
      </c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4"/>
      <c r="BB139" s="82"/>
      <c r="BC139" s="82"/>
      <c r="BD139" s="82"/>
      <c r="BE139" s="82"/>
      <c r="BF139" s="82"/>
      <c r="BG139" s="82"/>
      <c r="BH139" s="322">
        <f>BH140</f>
        <v>1617660</v>
      </c>
      <c r="BI139" s="323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322">
        <f>BU140</f>
        <v>1617521.45</v>
      </c>
      <c r="BV139" s="324"/>
      <c r="BW139" s="324"/>
      <c r="BX139" s="324"/>
      <c r="BY139" s="324"/>
      <c r="BZ139" s="324"/>
      <c r="CA139" s="324"/>
      <c r="CB139" s="324"/>
      <c r="CC139" s="324"/>
      <c r="CD139" s="324"/>
      <c r="CE139" s="324"/>
      <c r="CF139" s="324"/>
      <c r="CG139" s="324"/>
      <c r="CH139" s="323"/>
      <c r="CI139" s="322">
        <f aca="true" t="shared" si="9" ref="CI139:CI156">BH139-BU139</f>
        <v>138.55000000004657</v>
      </c>
      <c r="CJ139" s="324"/>
      <c r="CK139" s="324"/>
      <c r="CL139" s="324"/>
      <c r="CM139" s="324"/>
      <c r="CN139" s="324"/>
      <c r="CO139" s="324"/>
      <c r="CP139" s="324"/>
      <c r="CQ139" s="324"/>
      <c r="CR139" s="324"/>
      <c r="CS139" s="324"/>
      <c r="CT139" s="338"/>
    </row>
    <row r="140" spans="1:188" s="38" customFormat="1" ht="34.5" customHeight="1">
      <c r="A140" s="309" t="s">
        <v>177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321" t="s">
        <v>11</v>
      </c>
      <c r="AK140" s="190"/>
      <c r="AL140" s="191"/>
      <c r="AM140" s="16"/>
      <c r="AN140" s="16"/>
      <c r="AO140" s="16"/>
      <c r="AP140" s="189" t="s">
        <v>176</v>
      </c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1"/>
      <c r="BB140" s="90"/>
      <c r="BC140" s="90"/>
      <c r="BD140" s="90"/>
      <c r="BE140" s="90"/>
      <c r="BF140" s="90"/>
      <c r="BG140" s="90"/>
      <c r="BH140" s="193">
        <f>BH141</f>
        <v>1617660</v>
      </c>
      <c r="BI140" s="195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193">
        <f>BU141</f>
        <v>1617521.45</v>
      </c>
      <c r="BV140" s="194"/>
      <c r="BW140" s="194"/>
      <c r="BX140" s="194"/>
      <c r="BY140" s="194"/>
      <c r="BZ140" s="194"/>
      <c r="CA140" s="194"/>
      <c r="CB140" s="194"/>
      <c r="CC140" s="194"/>
      <c r="CD140" s="194"/>
      <c r="CE140" s="194"/>
      <c r="CF140" s="194"/>
      <c r="CG140" s="194"/>
      <c r="CH140" s="195"/>
      <c r="CI140" s="193">
        <f t="shared" si="9"/>
        <v>138.55000000004657</v>
      </c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6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</row>
    <row r="141" spans="1:98" s="53" customFormat="1" ht="45.75" customHeight="1">
      <c r="A141" s="292" t="s">
        <v>594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293" t="s">
        <v>11</v>
      </c>
      <c r="AK141" s="171"/>
      <c r="AL141" s="172"/>
      <c r="AM141" s="15"/>
      <c r="AN141" s="15"/>
      <c r="AO141" s="15"/>
      <c r="AP141" s="170" t="s">
        <v>595</v>
      </c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2"/>
      <c r="BB141" s="77"/>
      <c r="BC141" s="77"/>
      <c r="BD141" s="77"/>
      <c r="BE141" s="77"/>
      <c r="BF141" s="77"/>
      <c r="BG141" s="77"/>
      <c r="BH141" s="173">
        <f>BH142+BI157</f>
        <v>1617660</v>
      </c>
      <c r="BI141" s="175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173">
        <f>BU142+BU157</f>
        <v>1617521.45</v>
      </c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5"/>
      <c r="CI141" s="173">
        <f>BH141-BU141</f>
        <v>138.55000000004657</v>
      </c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6"/>
    </row>
    <row r="142" spans="1:98" s="53" customFormat="1" ht="81.75" customHeight="1">
      <c r="A142" s="292" t="s">
        <v>286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293" t="s">
        <v>11</v>
      </c>
      <c r="AK142" s="171"/>
      <c r="AL142" s="172"/>
      <c r="AM142" s="15"/>
      <c r="AN142" s="15"/>
      <c r="AO142" s="15"/>
      <c r="AP142" s="170" t="s">
        <v>287</v>
      </c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2"/>
      <c r="BB142" s="77"/>
      <c r="BC142" s="77"/>
      <c r="BD142" s="77"/>
      <c r="BE142" s="77"/>
      <c r="BF142" s="77"/>
      <c r="BG142" s="77"/>
      <c r="BH142" s="173">
        <f>BH143+BH148+BH153</f>
        <v>1506660</v>
      </c>
      <c r="BI142" s="175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173">
        <f>BU143+BU148+BU153</f>
        <v>1506521.45</v>
      </c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5"/>
      <c r="CI142" s="173">
        <f t="shared" si="9"/>
        <v>138.55000000004657</v>
      </c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6"/>
    </row>
    <row r="143" spans="1:98" s="20" customFormat="1" ht="124.5" customHeight="1">
      <c r="A143" s="292" t="s">
        <v>285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293" t="s">
        <v>11</v>
      </c>
      <c r="AK143" s="171"/>
      <c r="AL143" s="172"/>
      <c r="AM143" s="15"/>
      <c r="AN143" s="15"/>
      <c r="AO143" s="15"/>
      <c r="AP143" s="170" t="s">
        <v>288</v>
      </c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2"/>
      <c r="BB143" s="77"/>
      <c r="BC143" s="77"/>
      <c r="BD143" s="77"/>
      <c r="BE143" s="77"/>
      <c r="BF143" s="77"/>
      <c r="BG143" s="77"/>
      <c r="BH143" s="173">
        <f>BH144</f>
        <v>519160</v>
      </c>
      <c r="BI143" s="175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173">
        <f>BU144</f>
        <v>519088.91</v>
      </c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5"/>
      <c r="CI143" s="173">
        <f t="shared" si="9"/>
        <v>71.09000000002561</v>
      </c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6"/>
    </row>
    <row r="144" spans="1:188" s="18" customFormat="1" ht="48" customHeight="1">
      <c r="A144" s="292" t="s">
        <v>375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293" t="s">
        <v>11</v>
      </c>
      <c r="AK144" s="171"/>
      <c r="AL144" s="172"/>
      <c r="AM144" s="15"/>
      <c r="AN144" s="15"/>
      <c r="AO144" s="15"/>
      <c r="AP144" s="170" t="s">
        <v>289</v>
      </c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2"/>
      <c r="BB144" s="77"/>
      <c r="BC144" s="77"/>
      <c r="BD144" s="77"/>
      <c r="BE144" s="77"/>
      <c r="BF144" s="77"/>
      <c r="BG144" s="77"/>
      <c r="BH144" s="173">
        <f>BH146</f>
        <v>519160</v>
      </c>
      <c r="BI144" s="175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173">
        <f>BU146</f>
        <v>519088.91</v>
      </c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5"/>
      <c r="CI144" s="173">
        <f t="shared" si="9"/>
        <v>71.09000000002561</v>
      </c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6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18" customFormat="1" ht="17.25" customHeight="1">
      <c r="A145" s="294" t="s">
        <v>93</v>
      </c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3" t="s">
        <v>11</v>
      </c>
      <c r="AK145" s="171"/>
      <c r="AL145" s="172"/>
      <c r="AM145" s="15"/>
      <c r="AN145" s="15"/>
      <c r="AO145" s="15"/>
      <c r="AP145" s="170" t="s">
        <v>290</v>
      </c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2"/>
      <c r="BB145" s="77"/>
      <c r="BC145" s="77"/>
      <c r="BD145" s="77"/>
      <c r="BE145" s="77"/>
      <c r="BF145" s="77"/>
      <c r="BG145" s="77"/>
      <c r="BH145" s="173">
        <f>BH146</f>
        <v>519160</v>
      </c>
      <c r="BI145" s="175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173">
        <f>BU146</f>
        <v>519088.91</v>
      </c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5"/>
      <c r="CI145" s="173">
        <f t="shared" si="9"/>
        <v>71.09000000002561</v>
      </c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6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18" customFormat="1" ht="16.5" customHeight="1">
      <c r="A146" s="294" t="s">
        <v>139</v>
      </c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3" t="s">
        <v>11</v>
      </c>
      <c r="AK146" s="171"/>
      <c r="AL146" s="172"/>
      <c r="AM146" s="15"/>
      <c r="AN146" s="15"/>
      <c r="AO146" s="15"/>
      <c r="AP146" s="170" t="s">
        <v>291</v>
      </c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2"/>
      <c r="BB146" s="77"/>
      <c r="BC146" s="77"/>
      <c r="BD146" s="77"/>
      <c r="BE146" s="77"/>
      <c r="BF146" s="77"/>
      <c r="BG146" s="77"/>
      <c r="BH146" s="173">
        <f>BH147</f>
        <v>519160</v>
      </c>
      <c r="BI146" s="175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173">
        <f>BU147</f>
        <v>519088.91</v>
      </c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5"/>
      <c r="CI146" s="173">
        <f t="shared" si="9"/>
        <v>71.09000000002561</v>
      </c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6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18" customFormat="1" ht="24.75" customHeight="1">
      <c r="A147" s="292" t="s">
        <v>151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293" t="s">
        <v>11</v>
      </c>
      <c r="AK147" s="171"/>
      <c r="AL147" s="172"/>
      <c r="AM147" s="15"/>
      <c r="AN147" s="15"/>
      <c r="AO147" s="15"/>
      <c r="AP147" s="170" t="s">
        <v>292</v>
      </c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2"/>
      <c r="BB147" s="77"/>
      <c r="BC147" s="77"/>
      <c r="BD147" s="77"/>
      <c r="BE147" s="77"/>
      <c r="BF147" s="77"/>
      <c r="BG147" s="77"/>
      <c r="BH147" s="173">
        <v>519160</v>
      </c>
      <c r="BI147" s="175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173">
        <v>519088.91</v>
      </c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5"/>
      <c r="CI147" s="173">
        <f t="shared" si="9"/>
        <v>71.09000000002561</v>
      </c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6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98" s="20" customFormat="1" ht="123" customHeight="1">
      <c r="A148" s="292" t="s">
        <v>298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316" t="s">
        <v>11</v>
      </c>
      <c r="AK148" s="317"/>
      <c r="AL148" s="318"/>
      <c r="AM148" s="76"/>
      <c r="AN148" s="76"/>
      <c r="AO148" s="76"/>
      <c r="AP148" s="170" t="s">
        <v>293</v>
      </c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2"/>
      <c r="BB148" s="77"/>
      <c r="BC148" s="77"/>
      <c r="BD148" s="77"/>
      <c r="BE148" s="77"/>
      <c r="BF148" s="77"/>
      <c r="BG148" s="77"/>
      <c r="BH148" s="173">
        <f>BH149</f>
        <v>973000</v>
      </c>
      <c r="BI148" s="175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173">
        <f>BU149</f>
        <v>972936.54</v>
      </c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5"/>
      <c r="CI148" s="173">
        <f t="shared" si="9"/>
        <v>63.45999999996275</v>
      </c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6"/>
    </row>
    <row r="149" spans="1:188" s="18" customFormat="1" ht="48" customHeight="1">
      <c r="A149" s="292" t="s">
        <v>172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293" t="s">
        <v>11</v>
      </c>
      <c r="AK149" s="171"/>
      <c r="AL149" s="172"/>
      <c r="AM149" s="15"/>
      <c r="AN149" s="15"/>
      <c r="AO149" s="15"/>
      <c r="AP149" s="170" t="s">
        <v>294</v>
      </c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2"/>
      <c r="BB149" s="77"/>
      <c r="BC149" s="77"/>
      <c r="BD149" s="77"/>
      <c r="BE149" s="77"/>
      <c r="BF149" s="77"/>
      <c r="BG149" s="77"/>
      <c r="BH149" s="173">
        <f>BH151</f>
        <v>973000</v>
      </c>
      <c r="BI149" s="175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173">
        <f>BU151</f>
        <v>972936.54</v>
      </c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5"/>
      <c r="CI149" s="173">
        <f t="shared" si="9"/>
        <v>63.45999999996275</v>
      </c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6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18" customFormat="1" ht="18.75" customHeight="1">
      <c r="A150" s="294" t="s">
        <v>93</v>
      </c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3" t="s">
        <v>11</v>
      </c>
      <c r="AK150" s="171"/>
      <c r="AL150" s="172"/>
      <c r="AM150" s="15"/>
      <c r="AN150" s="15"/>
      <c r="AO150" s="15"/>
      <c r="AP150" s="170" t="s">
        <v>295</v>
      </c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2"/>
      <c r="BB150" s="77"/>
      <c r="BC150" s="77"/>
      <c r="BD150" s="77"/>
      <c r="BE150" s="77"/>
      <c r="BF150" s="77"/>
      <c r="BG150" s="77"/>
      <c r="BH150" s="173">
        <f>BH151</f>
        <v>973000</v>
      </c>
      <c r="BI150" s="175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173">
        <f>BU151</f>
        <v>972936.54</v>
      </c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5"/>
      <c r="CI150" s="173">
        <f t="shared" si="9"/>
        <v>63.45999999996275</v>
      </c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6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18" customFormat="1" ht="18.75" customHeight="1">
      <c r="A151" s="294" t="s">
        <v>139</v>
      </c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3" t="s">
        <v>11</v>
      </c>
      <c r="AK151" s="171"/>
      <c r="AL151" s="172"/>
      <c r="AM151" s="15"/>
      <c r="AN151" s="15"/>
      <c r="AO151" s="15"/>
      <c r="AP151" s="170" t="s">
        <v>296</v>
      </c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2"/>
      <c r="BB151" s="77"/>
      <c r="BC151" s="77"/>
      <c r="BD151" s="77"/>
      <c r="BE151" s="77"/>
      <c r="BF151" s="77"/>
      <c r="BG151" s="77"/>
      <c r="BH151" s="173">
        <f>BH152</f>
        <v>973000</v>
      </c>
      <c r="BI151" s="175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173">
        <f>BU152</f>
        <v>972936.54</v>
      </c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5"/>
      <c r="CI151" s="173">
        <f t="shared" si="9"/>
        <v>63.45999999996275</v>
      </c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6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18" customFormat="1" ht="24.75" customHeight="1">
      <c r="A152" s="292" t="s">
        <v>151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293" t="s">
        <v>11</v>
      </c>
      <c r="AK152" s="171"/>
      <c r="AL152" s="172"/>
      <c r="AM152" s="15"/>
      <c r="AN152" s="15"/>
      <c r="AO152" s="15"/>
      <c r="AP152" s="170" t="s">
        <v>297</v>
      </c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2"/>
      <c r="BB152" s="77"/>
      <c r="BC152" s="77"/>
      <c r="BD152" s="77"/>
      <c r="BE152" s="77"/>
      <c r="BF152" s="77"/>
      <c r="BG152" s="77"/>
      <c r="BH152" s="173">
        <v>973000</v>
      </c>
      <c r="BI152" s="175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173">
        <v>972936.54</v>
      </c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5"/>
      <c r="CI152" s="173">
        <f t="shared" si="9"/>
        <v>63.45999999996275</v>
      </c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6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98" s="20" customFormat="1" ht="103.5" customHeight="1">
      <c r="A153" s="292" t="s">
        <v>515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390"/>
      <c r="AJ153" s="391" t="s">
        <v>11</v>
      </c>
      <c r="AK153" s="392"/>
      <c r="AL153" s="392"/>
      <c r="AM153" s="392"/>
      <c r="AN153" s="392"/>
      <c r="AO153" s="393"/>
      <c r="AP153" s="231" t="s">
        <v>516</v>
      </c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3"/>
      <c r="BB153" s="143"/>
      <c r="BC153" s="143"/>
      <c r="BD153" s="143"/>
      <c r="BE153" s="143"/>
      <c r="BF153" s="143"/>
      <c r="BG153" s="143"/>
      <c r="BH153" s="173">
        <f>BH154</f>
        <v>14500</v>
      </c>
      <c r="BI153" s="175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335">
        <f>BU154</f>
        <v>14496</v>
      </c>
      <c r="BV153" s="336"/>
      <c r="BW153" s="336"/>
      <c r="BX153" s="336"/>
      <c r="BY153" s="336"/>
      <c r="BZ153" s="336"/>
      <c r="CA153" s="336"/>
      <c r="CB153" s="336"/>
      <c r="CC153" s="336"/>
      <c r="CD153" s="336"/>
      <c r="CE153" s="336"/>
      <c r="CF153" s="336"/>
      <c r="CG153" s="336"/>
      <c r="CH153" s="337"/>
      <c r="CI153" s="173">
        <f t="shared" si="9"/>
        <v>4</v>
      </c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6"/>
    </row>
    <row r="154" spans="1:188" s="18" customFormat="1" ht="37.5" customHeight="1">
      <c r="A154" s="422" t="s">
        <v>517</v>
      </c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0"/>
      <c r="AI154" s="423"/>
      <c r="AJ154" s="231" t="s">
        <v>11</v>
      </c>
      <c r="AK154" s="232"/>
      <c r="AL154" s="233"/>
      <c r="AM154" s="138"/>
      <c r="AN154" s="138"/>
      <c r="AO154" s="138"/>
      <c r="AP154" s="231" t="s">
        <v>518</v>
      </c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3"/>
      <c r="BB154" s="141"/>
      <c r="BC154" s="141"/>
      <c r="BD154" s="141"/>
      <c r="BE154" s="141"/>
      <c r="BF154" s="141"/>
      <c r="BG154" s="141"/>
      <c r="BH154" s="215">
        <f>BH156</f>
        <v>14500</v>
      </c>
      <c r="BI154" s="217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215">
        <f>BU156</f>
        <v>14496</v>
      </c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7"/>
      <c r="CI154" s="215">
        <f t="shared" si="9"/>
        <v>4</v>
      </c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43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18" customFormat="1" ht="20.25" customHeight="1">
      <c r="A155" s="394" t="s">
        <v>93</v>
      </c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  <c r="O155" s="395"/>
      <c r="P155" s="395"/>
      <c r="Q155" s="395"/>
      <c r="R155" s="395"/>
      <c r="S155" s="395"/>
      <c r="T155" s="395"/>
      <c r="U155" s="395"/>
      <c r="V155" s="395"/>
      <c r="W155" s="395"/>
      <c r="X155" s="395"/>
      <c r="Y155" s="395"/>
      <c r="Z155" s="395"/>
      <c r="AA155" s="395"/>
      <c r="AB155" s="395"/>
      <c r="AC155" s="395"/>
      <c r="AD155" s="395"/>
      <c r="AE155" s="395"/>
      <c r="AF155" s="395"/>
      <c r="AG155" s="395"/>
      <c r="AH155" s="395"/>
      <c r="AI155" s="396"/>
      <c r="AJ155" s="231" t="s">
        <v>11</v>
      </c>
      <c r="AK155" s="232"/>
      <c r="AL155" s="233"/>
      <c r="AM155" s="138"/>
      <c r="AN155" s="138"/>
      <c r="AO155" s="138"/>
      <c r="AP155" s="231" t="s">
        <v>519</v>
      </c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3"/>
      <c r="BB155" s="141"/>
      <c r="BC155" s="141"/>
      <c r="BD155" s="141"/>
      <c r="BE155" s="141"/>
      <c r="BF155" s="141"/>
      <c r="BG155" s="141"/>
      <c r="BH155" s="215">
        <f>BH156</f>
        <v>14500</v>
      </c>
      <c r="BI155" s="217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215">
        <f>BU156</f>
        <v>14496</v>
      </c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7"/>
      <c r="CI155" s="215">
        <f t="shared" si="9"/>
        <v>4</v>
      </c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43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18" customFormat="1" ht="17.25" customHeight="1">
      <c r="A156" s="394" t="s">
        <v>92</v>
      </c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6"/>
      <c r="AJ156" s="231" t="s">
        <v>11</v>
      </c>
      <c r="AK156" s="232"/>
      <c r="AL156" s="233"/>
      <c r="AM156" s="138"/>
      <c r="AN156" s="138"/>
      <c r="AO156" s="138"/>
      <c r="AP156" s="231" t="s">
        <v>520</v>
      </c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3"/>
      <c r="BB156" s="141"/>
      <c r="BC156" s="141"/>
      <c r="BD156" s="141"/>
      <c r="BE156" s="141"/>
      <c r="BF156" s="141"/>
      <c r="BG156" s="141"/>
      <c r="BH156" s="215">
        <v>14500</v>
      </c>
      <c r="BI156" s="217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215">
        <v>14496</v>
      </c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7"/>
      <c r="CI156" s="215">
        <f t="shared" si="9"/>
        <v>4</v>
      </c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43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46" customFormat="1" ht="75" customHeight="1">
      <c r="A157" s="78"/>
      <c r="B157" s="73"/>
      <c r="C157" s="73"/>
      <c r="D157" s="73"/>
      <c r="E157" s="186" t="s">
        <v>304</v>
      </c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293" t="s">
        <v>11</v>
      </c>
      <c r="AK157" s="171"/>
      <c r="AL157" s="171"/>
      <c r="AM157" s="23"/>
      <c r="AN157" s="23"/>
      <c r="AO157" s="24"/>
      <c r="AP157" s="170" t="s">
        <v>305</v>
      </c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2"/>
      <c r="BB157" s="77"/>
      <c r="BC157" s="77"/>
      <c r="BD157" s="77"/>
      <c r="BE157" s="77"/>
      <c r="BF157" s="77"/>
      <c r="BG157" s="77"/>
      <c r="BH157" s="49"/>
      <c r="BI157" s="50">
        <f>BI158</f>
        <v>111000</v>
      </c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173">
        <f>BU158</f>
        <v>111000</v>
      </c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5"/>
      <c r="CI157" s="173">
        <f>BI157-BU157</f>
        <v>0</v>
      </c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6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</row>
    <row r="158" spans="1:188" s="18" customFormat="1" ht="106.5" customHeight="1">
      <c r="A158" s="78"/>
      <c r="B158" s="73"/>
      <c r="C158" s="73"/>
      <c r="D158" s="73"/>
      <c r="E158" s="186" t="s">
        <v>303</v>
      </c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293" t="s">
        <v>11</v>
      </c>
      <c r="AK158" s="171"/>
      <c r="AL158" s="171"/>
      <c r="AM158" s="23"/>
      <c r="AN158" s="23"/>
      <c r="AO158" s="24"/>
      <c r="AP158" s="170" t="s">
        <v>302</v>
      </c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2"/>
      <c r="BB158" s="77"/>
      <c r="BC158" s="77"/>
      <c r="BD158" s="77"/>
      <c r="BE158" s="77"/>
      <c r="BF158" s="77"/>
      <c r="BG158" s="77"/>
      <c r="BH158" s="49"/>
      <c r="BI158" s="50">
        <f>BH159</f>
        <v>111000</v>
      </c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173">
        <f>BU159</f>
        <v>111000</v>
      </c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5"/>
      <c r="CI158" s="173">
        <f>BI158-BU158</f>
        <v>0</v>
      </c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6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18" customFormat="1" ht="48" customHeight="1">
      <c r="A159" s="292" t="s">
        <v>375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293" t="s">
        <v>11</v>
      </c>
      <c r="AK159" s="171"/>
      <c r="AL159" s="172"/>
      <c r="AM159" s="15"/>
      <c r="AN159" s="15"/>
      <c r="AO159" s="15"/>
      <c r="AP159" s="170" t="s">
        <v>301</v>
      </c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2"/>
      <c r="BB159" s="77"/>
      <c r="BC159" s="77"/>
      <c r="BD159" s="77"/>
      <c r="BE159" s="77"/>
      <c r="BF159" s="77"/>
      <c r="BG159" s="77"/>
      <c r="BH159" s="173">
        <f>BH163+BH160</f>
        <v>111000</v>
      </c>
      <c r="BI159" s="175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173">
        <f>BU163+BU160</f>
        <v>111000</v>
      </c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5"/>
      <c r="CI159" s="173">
        <f aca="true" t="shared" si="10" ref="CI159:CI175">BH159-BU159</f>
        <v>0</v>
      </c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6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18" customFormat="1" ht="18" customHeight="1">
      <c r="A160" s="294" t="s">
        <v>93</v>
      </c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3" t="s">
        <v>11</v>
      </c>
      <c r="AK160" s="171"/>
      <c r="AL160" s="172"/>
      <c r="AM160" s="15"/>
      <c r="AN160" s="15"/>
      <c r="AO160" s="15"/>
      <c r="AP160" s="170" t="s">
        <v>534</v>
      </c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2"/>
      <c r="BB160" s="77"/>
      <c r="BC160" s="77"/>
      <c r="BD160" s="77"/>
      <c r="BE160" s="77"/>
      <c r="BF160" s="77"/>
      <c r="BG160" s="77"/>
      <c r="BH160" s="173">
        <f>BH161</f>
        <v>90000</v>
      </c>
      <c r="BI160" s="175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173">
        <f>BU161</f>
        <v>90000</v>
      </c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5"/>
      <c r="CI160" s="173">
        <f t="shared" si="10"/>
        <v>0</v>
      </c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6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18" customFormat="1" ht="18.75" customHeight="1">
      <c r="A161" s="294" t="s">
        <v>139</v>
      </c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3" t="s">
        <v>11</v>
      </c>
      <c r="AK161" s="171"/>
      <c r="AL161" s="172"/>
      <c r="AM161" s="15"/>
      <c r="AN161" s="15"/>
      <c r="AO161" s="15"/>
      <c r="AP161" s="170" t="s">
        <v>532</v>
      </c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2"/>
      <c r="BB161" s="77"/>
      <c r="BC161" s="77"/>
      <c r="BD161" s="77"/>
      <c r="BE161" s="77"/>
      <c r="BF161" s="77"/>
      <c r="BG161" s="77"/>
      <c r="BH161" s="173">
        <f>BH162</f>
        <v>90000</v>
      </c>
      <c r="BI161" s="175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173">
        <f>BU162</f>
        <v>90000</v>
      </c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5"/>
      <c r="CI161" s="173">
        <f t="shared" si="10"/>
        <v>0</v>
      </c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6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18" customFormat="1" ht="24.75" customHeight="1">
      <c r="A162" s="292" t="s">
        <v>533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293" t="s">
        <v>11</v>
      </c>
      <c r="AK162" s="171"/>
      <c r="AL162" s="172"/>
      <c r="AM162" s="15"/>
      <c r="AN162" s="15"/>
      <c r="AO162" s="15"/>
      <c r="AP162" s="170" t="s">
        <v>531</v>
      </c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2"/>
      <c r="BB162" s="77"/>
      <c r="BC162" s="77"/>
      <c r="BD162" s="77"/>
      <c r="BE162" s="77"/>
      <c r="BF162" s="77"/>
      <c r="BG162" s="77"/>
      <c r="BH162" s="173">
        <v>90000</v>
      </c>
      <c r="BI162" s="175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173">
        <v>90000</v>
      </c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5"/>
      <c r="CI162" s="173">
        <f t="shared" si="10"/>
        <v>0</v>
      </c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6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18" customFormat="1" ht="20.25" customHeight="1">
      <c r="A163" s="294" t="s">
        <v>165</v>
      </c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3" t="s">
        <v>11</v>
      </c>
      <c r="AK163" s="171"/>
      <c r="AL163" s="172"/>
      <c r="AM163" s="15"/>
      <c r="AN163" s="15"/>
      <c r="AO163" s="15"/>
      <c r="AP163" s="170" t="s">
        <v>300</v>
      </c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2"/>
      <c r="BB163" s="77"/>
      <c r="BC163" s="77"/>
      <c r="BD163" s="77"/>
      <c r="BE163" s="77"/>
      <c r="BF163" s="77"/>
      <c r="BG163" s="77"/>
      <c r="BH163" s="173">
        <f>BH164</f>
        <v>21000</v>
      </c>
      <c r="BI163" s="175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173">
        <f>BU164</f>
        <v>21000</v>
      </c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5"/>
      <c r="CI163" s="173">
        <f t="shared" si="10"/>
        <v>0</v>
      </c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18" customFormat="1" ht="24.75" customHeight="1">
      <c r="A164" s="292" t="s">
        <v>89</v>
      </c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293" t="s">
        <v>11</v>
      </c>
      <c r="AK164" s="171"/>
      <c r="AL164" s="172"/>
      <c r="AM164" s="15"/>
      <c r="AN164" s="15"/>
      <c r="AO164" s="15"/>
      <c r="AP164" s="170" t="s">
        <v>299</v>
      </c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2"/>
      <c r="BB164" s="77"/>
      <c r="BC164" s="77"/>
      <c r="BD164" s="77"/>
      <c r="BE164" s="77"/>
      <c r="BF164" s="77"/>
      <c r="BG164" s="77"/>
      <c r="BH164" s="173">
        <v>21000</v>
      </c>
      <c r="BI164" s="175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173">
        <v>21000</v>
      </c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5"/>
      <c r="CI164" s="173">
        <f t="shared" si="10"/>
        <v>0</v>
      </c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6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98" s="65" customFormat="1" ht="30" customHeight="1">
      <c r="A165" s="377" t="s">
        <v>362</v>
      </c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12" t="s">
        <v>11</v>
      </c>
      <c r="AK165" s="313"/>
      <c r="AL165" s="314"/>
      <c r="AM165" s="81"/>
      <c r="AN165" s="81"/>
      <c r="AO165" s="81"/>
      <c r="AP165" s="315" t="s">
        <v>99</v>
      </c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4"/>
      <c r="BB165" s="82"/>
      <c r="BC165" s="82"/>
      <c r="BD165" s="82"/>
      <c r="BE165" s="82"/>
      <c r="BF165" s="82"/>
      <c r="BG165" s="82"/>
      <c r="BH165" s="322">
        <f>BH174+BH186+BH166</f>
        <v>1397600</v>
      </c>
      <c r="BI165" s="323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322">
        <f>BU174+BU186+BU166</f>
        <v>1396032.98</v>
      </c>
      <c r="BV165" s="324"/>
      <c r="BW165" s="324"/>
      <c r="BX165" s="324"/>
      <c r="BY165" s="324"/>
      <c r="BZ165" s="324"/>
      <c r="CA165" s="324"/>
      <c r="CB165" s="324"/>
      <c r="CC165" s="324"/>
      <c r="CD165" s="324"/>
      <c r="CE165" s="324"/>
      <c r="CF165" s="324"/>
      <c r="CG165" s="324"/>
      <c r="CH165" s="323"/>
      <c r="CI165" s="322">
        <f t="shared" si="10"/>
        <v>1567.0200000000186</v>
      </c>
      <c r="CJ165" s="324"/>
      <c r="CK165" s="324"/>
      <c r="CL165" s="324"/>
      <c r="CM165" s="324"/>
      <c r="CN165" s="324"/>
      <c r="CO165" s="324"/>
      <c r="CP165" s="324"/>
      <c r="CQ165" s="324"/>
      <c r="CR165" s="324"/>
      <c r="CS165" s="324"/>
      <c r="CT165" s="338"/>
    </row>
    <row r="166" spans="1:188" s="22" customFormat="1" ht="18" customHeight="1">
      <c r="A166" s="379" t="s">
        <v>570</v>
      </c>
      <c r="B166" s="380"/>
      <c r="C166" s="380"/>
      <c r="D166" s="380"/>
      <c r="E166" s="380"/>
      <c r="F166" s="380"/>
      <c r="G166" s="380"/>
      <c r="H166" s="380"/>
      <c r="I166" s="380"/>
      <c r="J166" s="380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  <c r="U166" s="380"/>
      <c r="V166" s="380"/>
      <c r="W166" s="380"/>
      <c r="X166" s="380"/>
      <c r="Y166" s="380"/>
      <c r="Z166" s="380"/>
      <c r="AA166" s="380"/>
      <c r="AB166" s="380"/>
      <c r="AC166" s="380"/>
      <c r="AD166" s="380"/>
      <c r="AE166" s="380"/>
      <c r="AF166" s="380"/>
      <c r="AG166" s="380"/>
      <c r="AH166" s="380"/>
      <c r="AI166" s="380"/>
      <c r="AJ166" s="297" t="s">
        <v>11</v>
      </c>
      <c r="AK166" s="298"/>
      <c r="AL166" s="299"/>
      <c r="AM166" s="100"/>
      <c r="AN166" s="100"/>
      <c r="AO166" s="100"/>
      <c r="AP166" s="189" t="s">
        <v>569</v>
      </c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1"/>
      <c r="BB166" s="90"/>
      <c r="BC166" s="90"/>
      <c r="BD166" s="90"/>
      <c r="BE166" s="90"/>
      <c r="BF166" s="90"/>
      <c r="BG166" s="90"/>
      <c r="BH166" s="193">
        <f>BH167</f>
        <v>3200</v>
      </c>
      <c r="BI166" s="195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193">
        <f>BU167</f>
        <v>3145.26</v>
      </c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5"/>
      <c r="CI166" s="193">
        <f aca="true" t="shared" si="11" ref="CI166:CI173">BH166-BU166</f>
        <v>54.73999999999978</v>
      </c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6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</row>
    <row r="167" spans="1:98" s="53" customFormat="1" ht="45.75" customHeight="1">
      <c r="A167" s="292" t="s">
        <v>571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293" t="s">
        <v>11</v>
      </c>
      <c r="AK167" s="171"/>
      <c r="AL167" s="172"/>
      <c r="AM167" s="15"/>
      <c r="AN167" s="15"/>
      <c r="AO167" s="15"/>
      <c r="AP167" s="170" t="s">
        <v>572</v>
      </c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2"/>
      <c r="BB167" s="77"/>
      <c r="BC167" s="77"/>
      <c r="BD167" s="77"/>
      <c r="BE167" s="77"/>
      <c r="BF167" s="77"/>
      <c r="BG167" s="77"/>
      <c r="BH167" s="173">
        <f>BH168</f>
        <v>3200</v>
      </c>
      <c r="BI167" s="175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173">
        <f>BU168</f>
        <v>3145.26</v>
      </c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5"/>
      <c r="CI167" s="173">
        <f t="shared" si="11"/>
        <v>54.73999999999978</v>
      </c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6"/>
    </row>
    <row r="168" spans="1:98" s="20" customFormat="1" ht="21.75" customHeight="1">
      <c r="A168" s="292" t="s">
        <v>252</v>
      </c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293" t="s">
        <v>11</v>
      </c>
      <c r="AK168" s="171"/>
      <c r="AL168" s="171"/>
      <c r="AM168" s="171"/>
      <c r="AN168" s="171"/>
      <c r="AO168" s="172"/>
      <c r="AP168" s="170" t="s">
        <v>573</v>
      </c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2"/>
      <c r="BB168" s="77"/>
      <c r="BC168" s="77"/>
      <c r="BD168" s="77"/>
      <c r="BE168" s="77"/>
      <c r="BF168" s="77"/>
      <c r="BG168" s="77"/>
      <c r="BH168" s="173">
        <f>BH169</f>
        <v>3200</v>
      </c>
      <c r="BI168" s="175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173">
        <f>BU169</f>
        <v>3145.26</v>
      </c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5"/>
      <c r="CI168" s="173">
        <f t="shared" si="11"/>
        <v>54.73999999999978</v>
      </c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6"/>
    </row>
    <row r="169" spans="1:188" s="18" customFormat="1" ht="118.5" customHeight="1">
      <c r="A169" s="292" t="s">
        <v>634</v>
      </c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293" t="s">
        <v>11</v>
      </c>
      <c r="AK169" s="171"/>
      <c r="AL169" s="172"/>
      <c r="AM169" s="15"/>
      <c r="AN169" s="15"/>
      <c r="AO169" s="15"/>
      <c r="AP169" s="170" t="s">
        <v>633</v>
      </c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2"/>
      <c r="BB169" s="77"/>
      <c r="BC169" s="77"/>
      <c r="BD169" s="77"/>
      <c r="BE169" s="77"/>
      <c r="BF169" s="77"/>
      <c r="BG169" s="77"/>
      <c r="BH169" s="173">
        <f>BH172</f>
        <v>3200</v>
      </c>
      <c r="BI169" s="175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173">
        <f>BU172</f>
        <v>3145.26</v>
      </c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5"/>
      <c r="CI169" s="173">
        <f t="shared" si="11"/>
        <v>54.73999999999978</v>
      </c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6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18" customFormat="1" ht="56.25" customHeight="1">
      <c r="A170" s="294" t="s">
        <v>574</v>
      </c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3" t="s">
        <v>11</v>
      </c>
      <c r="AK170" s="171"/>
      <c r="AL170" s="172"/>
      <c r="AM170" s="15"/>
      <c r="AN170" s="15"/>
      <c r="AO170" s="15"/>
      <c r="AP170" s="170" t="s">
        <v>632</v>
      </c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2"/>
      <c r="BB170" s="77"/>
      <c r="BC170" s="77"/>
      <c r="BD170" s="77"/>
      <c r="BE170" s="77"/>
      <c r="BF170" s="77"/>
      <c r="BG170" s="77"/>
      <c r="BH170" s="173">
        <f>BH171</f>
        <v>3200</v>
      </c>
      <c r="BI170" s="175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173">
        <f>BU171</f>
        <v>3145.26</v>
      </c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5"/>
      <c r="CI170" s="173">
        <f>BH170-BU170</f>
        <v>54.73999999999978</v>
      </c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6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18" customFormat="1" ht="20.25" customHeight="1">
      <c r="A171" s="294" t="s">
        <v>93</v>
      </c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295"/>
      <c r="AH171" s="295"/>
      <c r="AI171" s="295"/>
      <c r="AJ171" s="293" t="s">
        <v>11</v>
      </c>
      <c r="AK171" s="171"/>
      <c r="AL171" s="172"/>
      <c r="AM171" s="15"/>
      <c r="AN171" s="15"/>
      <c r="AO171" s="15"/>
      <c r="AP171" s="170" t="s">
        <v>631</v>
      </c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2"/>
      <c r="BB171" s="77"/>
      <c r="BC171" s="77"/>
      <c r="BD171" s="77"/>
      <c r="BE171" s="77"/>
      <c r="BF171" s="77"/>
      <c r="BG171" s="77"/>
      <c r="BH171" s="173">
        <f>BH172</f>
        <v>3200</v>
      </c>
      <c r="BI171" s="175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173">
        <f>BU172</f>
        <v>3145.26</v>
      </c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5"/>
      <c r="CI171" s="173">
        <f t="shared" si="11"/>
        <v>54.73999999999978</v>
      </c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6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18" customFormat="1" ht="18.75" customHeight="1">
      <c r="A172" s="294" t="s">
        <v>139</v>
      </c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  <c r="AD172" s="295"/>
      <c r="AE172" s="295"/>
      <c r="AF172" s="295"/>
      <c r="AG172" s="295"/>
      <c r="AH172" s="295"/>
      <c r="AI172" s="296"/>
      <c r="AJ172" s="293" t="s">
        <v>11</v>
      </c>
      <c r="AK172" s="171"/>
      <c r="AL172" s="172"/>
      <c r="AM172" s="15"/>
      <c r="AN172" s="15"/>
      <c r="AO172" s="15"/>
      <c r="AP172" s="170" t="s">
        <v>630</v>
      </c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2"/>
      <c r="BB172" s="77"/>
      <c r="BC172" s="77"/>
      <c r="BD172" s="77"/>
      <c r="BE172" s="77"/>
      <c r="BF172" s="77"/>
      <c r="BG172" s="77"/>
      <c r="BH172" s="173">
        <f>BH173</f>
        <v>3200</v>
      </c>
      <c r="BI172" s="175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173">
        <f>BU173</f>
        <v>3145.26</v>
      </c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5"/>
      <c r="CI172" s="173">
        <f t="shared" si="11"/>
        <v>54.73999999999978</v>
      </c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6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18" customFormat="1" ht="24.75" customHeight="1">
      <c r="A173" s="292" t="s">
        <v>151</v>
      </c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203"/>
      <c r="AJ173" s="293" t="s">
        <v>11</v>
      </c>
      <c r="AK173" s="171"/>
      <c r="AL173" s="172"/>
      <c r="AM173" s="15"/>
      <c r="AN173" s="15"/>
      <c r="AO173" s="15"/>
      <c r="AP173" s="170" t="s">
        <v>629</v>
      </c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2"/>
      <c r="BB173" s="77"/>
      <c r="BC173" s="77"/>
      <c r="BD173" s="77"/>
      <c r="BE173" s="77"/>
      <c r="BF173" s="77"/>
      <c r="BG173" s="77"/>
      <c r="BH173" s="173">
        <v>3200</v>
      </c>
      <c r="BI173" s="175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173">
        <v>3145.26</v>
      </c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5"/>
      <c r="CI173" s="173">
        <f t="shared" si="11"/>
        <v>54.73999999999978</v>
      </c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6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2" customFormat="1" ht="18" customHeight="1">
      <c r="A174" s="379" t="s">
        <v>100</v>
      </c>
      <c r="B174" s="380"/>
      <c r="C174" s="380"/>
      <c r="D174" s="380"/>
      <c r="E174" s="380"/>
      <c r="F174" s="380"/>
      <c r="G174" s="380"/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380"/>
      <c r="AH174" s="380"/>
      <c r="AI174" s="380"/>
      <c r="AJ174" s="297" t="s">
        <v>11</v>
      </c>
      <c r="AK174" s="298"/>
      <c r="AL174" s="299"/>
      <c r="AM174" s="100"/>
      <c r="AN174" s="100"/>
      <c r="AO174" s="100"/>
      <c r="AP174" s="189" t="s">
        <v>101</v>
      </c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1"/>
      <c r="BB174" s="90"/>
      <c r="BC174" s="90"/>
      <c r="BD174" s="90"/>
      <c r="BE174" s="90"/>
      <c r="BF174" s="90"/>
      <c r="BG174" s="90"/>
      <c r="BH174" s="193">
        <f>BH175</f>
        <v>190200</v>
      </c>
      <c r="BI174" s="195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193">
        <f>BU175</f>
        <v>190025.5</v>
      </c>
      <c r="BV174" s="194"/>
      <c r="BW174" s="194"/>
      <c r="BX174" s="194"/>
      <c r="BY174" s="194"/>
      <c r="BZ174" s="194"/>
      <c r="CA174" s="194"/>
      <c r="CB174" s="194"/>
      <c r="CC174" s="194"/>
      <c r="CD174" s="194"/>
      <c r="CE174" s="194"/>
      <c r="CF174" s="194"/>
      <c r="CG174" s="194"/>
      <c r="CH174" s="195"/>
      <c r="CI174" s="193">
        <f t="shared" si="10"/>
        <v>174.5</v>
      </c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6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</row>
    <row r="175" spans="1:98" s="53" customFormat="1" ht="66" customHeight="1">
      <c r="A175" s="292" t="s">
        <v>576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293" t="s">
        <v>11</v>
      </c>
      <c r="AK175" s="171"/>
      <c r="AL175" s="172"/>
      <c r="AM175" s="15"/>
      <c r="AN175" s="15"/>
      <c r="AO175" s="15"/>
      <c r="AP175" s="170" t="s">
        <v>575</v>
      </c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2"/>
      <c r="BB175" s="77"/>
      <c r="BC175" s="77"/>
      <c r="BD175" s="77"/>
      <c r="BE175" s="77"/>
      <c r="BF175" s="77"/>
      <c r="BG175" s="77"/>
      <c r="BH175" s="173">
        <f>BH176</f>
        <v>190200</v>
      </c>
      <c r="BI175" s="175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173">
        <f>BU176</f>
        <v>190025.5</v>
      </c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5"/>
      <c r="CI175" s="173">
        <f t="shared" si="10"/>
        <v>174.5</v>
      </c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6"/>
    </row>
    <row r="176" spans="1:98" s="53" customFormat="1" ht="97.5" customHeight="1">
      <c r="A176" s="292" t="s">
        <v>307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293" t="s">
        <v>11</v>
      </c>
      <c r="AK176" s="171"/>
      <c r="AL176" s="172"/>
      <c r="AM176" s="15"/>
      <c r="AN176" s="15"/>
      <c r="AO176" s="15"/>
      <c r="AP176" s="170" t="s">
        <v>308</v>
      </c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2"/>
      <c r="BB176" s="77"/>
      <c r="BC176" s="77"/>
      <c r="BD176" s="77"/>
      <c r="BE176" s="77"/>
      <c r="BF176" s="77"/>
      <c r="BG176" s="77"/>
      <c r="BH176" s="173">
        <f>BH177</f>
        <v>190200</v>
      </c>
      <c r="BI176" s="175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173">
        <f>BU177</f>
        <v>190025.5</v>
      </c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5"/>
      <c r="CI176" s="173">
        <f aca="true" t="shared" si="12" ref="CI176:CI181">BH176-BU176</f>
        <v>174.5</v>
      </c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6"/>
    </row>
    <row r="177" spans="1:98" s="20" customFormat="1" ht="135" customHeight="1">
      <c r="A177" s="292" t="s">
        <v>306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293" t="s">
        <v>11</v>
      </c>
      <c r="AK177" s="171"/>
      <c r="AL177" s="171"/>
      <c r="AM177" s="171"/>
      <c r="AN177" s="171"/>
      <c r="AO177" s="172"/>
      <c r="AP177" s="170" t="s">
        <v>309</v>
      </c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2"/>
      <c r="BB177" s="77"/>
      <c r="BC177" s="77"/>
      <c r="BD177" s="77"/>
      <c r="BE177" s="77"/>
      <c r="BF177" s="77"/>
      <c r="BG177" s="77"/>
      <c r="BH177" s="173">
        <f>BH178+BH183</f>
        <v>190200</v>
      </c>
      <c r="BI177" s="175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173">
        <f>BU178+BU183</f>
        <v>190025.5</v>
      </c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5"/>
      <c r="CI177" s="173">
        <f t="shared" si="12"/>
        <v>174.5</v>
      </c>
      <c r="CJ177" s="174"/>
      <c r="CK177" s="174"/>
      <c r="CL177" s="174"/>
      <c r="CM177" s="174"/>
      <c r="CN177" s="174"/>
      <c r="CO177" s="174"/>
      <c r="CP177" s="174"/>
      <c r="CQ177" s="174"/>
      <c r="CR177" s="174"/>
      <c r="CS177" s="174"/>
      <c r="CT177" s="176"/>
    </row>
    <row r="178" spans="1:188" s="18" customFormat="1" ht="48" customHeight="1">
      <c r="A178" s="292" t="s">
        <v>375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293" t="s">
        <v>11</v>
      </c>
      <c r="AK178" s="171"/>
      <c r="AL178" s="172"/>
      <c r="AM178" s="15"/>
      <c r="AN178" s="15"/>
      <c r="AO178" s="15"/>
      <c r="AP178" s="170" t="s">
        <v>310</v>
      </c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2"/>
      <c r="BB178" s="77"/>
      <c r="BC178" s="77"/>
      <c r="BD178" s="77"/>
      <c r="BE178" s="77"/>
      <c r="BF178" s="77"/>
      <c r="BG178" s="77"/>
      <c r="BH178" s="173">
        <f>BH180</f>
        <v>187100</v>
      </c>
      <c r="BI178" s="175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173">
        <f>BU180</f>
        <v>186989.5</v>
      </c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5"/>
      <c r="CI178" s="173">
        <f t="shared" si="12"/>
        <v>110.5</v>
      </c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4"/>
      <c r="CT178" s="176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18" customFormat="1" ht="24.75" customHeight="1">
      <c r="A179" s="294" t="s">
        <v>93</v>
      </c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  <c r="AJ179" s="293" t="s">
        <v>11</v>
      </c>
      <c r="AK179" s="171"/>
      <c r="AL179" s="172"/>
      <c r="AM179" s="15"/>
      <c r="AN179" s="15"/>
      <c r="AO179" s="15"/>
      <c r="AP179" s="170" t="s">
        <v>311</v>
      </c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2"/>
      <c r="BB179" s="77"/>
      <c r="BC179" s="77"/>
      <c r="BD179" s="77"/>
      <c r="BE179" s="77"/>
      <c r="BF179" s="77"/>
      <c r="BG179" s="77"/>
      <c r="BH179" s="173">
        <f>BH180</f>
        <v>187100</v>
      </c>
      <c r="BI179" s="175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173">
        <f>BU180</f>
        <v>186989.5</v>
      </c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5"/>
      <c r="CI179" s="173">
        <f t="shared" si="12"/>
        <v>110.5</v>
      </c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6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18" customFormat="1" ht="24.75" customHeight="1">
      <c r="A180" s="294" t="s">
        <v>139</v>
      </c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3" t="s">
        <v>11</v>
      </c>
      <c r="AK180" s="171"/>
      <c r="AL180" s="172"/>
      <c r="AM180" s="15"/>
      <c r="AN180" s="15"/>
      <c r="AO180" s="15"/>
      <c r="AP180" s="170" t="s">
        <v>312</v>
      </c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2"/>
      <c r="BB180" s="77"/>
      <c r="BC180" s="77"/>
      <c r="BD180" s="77"/>
      <c r="BE180" s="77"/>
      <c r="BF180" s="77"/>
      <c r="BG180" s="77"/>
      <c r="BH180" s="173">
        <f>BI182+BH181</f>
        <v>187100</v>
      </c>
      <c r="BI180" s="175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173">
        <f>BU181+BU182</f>
        <v>186989.5</v>
      </c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5"/>
      <c r="CI180" s="173">
        <f t="shared" si="12"/>
        <v>110.5</v>
      </c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4"/>
      <c r="CT180" s="176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18" customFormat="1" ht="24.75" customHeight="1">
      <c r="A181" s="292" t="s">
        <v>151</v>
      </c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293" t="s">
        <v>11</v>
      </c>
      <c r="AK181" s="171"/>
      <c r="AL181" s="172"/>
      <c r="AM181" s="15"/>
      <c r="AN181" s="15"/>
      <c r="AO181" s="15"/>
      <c r="AP181" s="170" t="s">
        <v>451</v>
      </c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2"/>
      <c r="BB181" s="77"/>
      <c r="BC181" s="77"/>
      <c r="BD181" s="77"/>
      <c r="BE181" s="77"/>
      <c r="BF181" s="77"/>
      <c r="BG181" s="77"/>
      <c r="BH181" s="173">
        <v>185800</v>
      </c>
      <c r="BI181" s="175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173">
        <v>185735.12</v>
      </c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5"/>
      <c r="CI181" s="173">
        <f t="shared" si="12"/>
        <v>64.88000000000466</v>
      </c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6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98" s="20" customFormat="1" ht="23.25" customHeight="1">
      <c r="A182" s="45"/>
      <c r="B182" s="44"/>
      <c r="C182" s="44"/>
      <c r="D182" s="44"/>
      <c r="E182" s="319" t="s">
        <v>85</v>
      </c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293" t="s">
        <v>11</v>
      </c>
      <c r="AK182" s="381"/>
      <c r="AL182" s="382"/>
      <c r="AM182" s="15"/>
      <c r="AN182" s="15"/>
      <c r="AO182" s="15"/>
      <c r="AP182" s="170" t="s">
        <v>452</v>
      </c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2"/>
      <c r="BB182" s="77"/>
      <c r="BC182" s="77"/>
      <c r="BD182" s="77"/>
      <c r="BE182" s="77"/>
      <c r="BF182" s="77"/>
      <c r="BG182" s="77"/>
      <c r="BH182" s="49"/>
      <c r="BI182" s="50">
        <v>1300</v>
      </c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173">
        <v>1254.38</v>
      </c>
      <c r="BV182" s="340"/>
      <c r="BW182" s="340"/>
      <c r="BX182" s="340"/>
      <c r="BY182" s="340"/>
      <c r="BZ182" s="340"/>
      <c r="CA182" s="340"/>
      <c r="CB182" s="340"/>
      <c r="CC182" s="340"/>
      <c r="CD182" s="340"/>
      <c r="CE182" s="340"/>
      <c r="CF182" s="340"/>
      <c r="CG182" s="340"/>
      <c r="CH182" s="386"/>
      <c r="CI182" s="173">
        <f>BI182-BU182</f>
        <v>45.61999999999989</v>
      </c>
      <c r="CJ182" s="340"/>
      <c r="CK182" s="340"/>
      <c r="CL182" s="340"/>
      <c r="CM182" s="340"/>
      <c r="CN182" s="340"/>
      <c r="CO182" s="340"/>
      <c r="CP182" s="340"/>
      <c r="CQ182" s="340"/>
      <c r="CR182" s="340"/>
      <c r="CS182" s="340"/>
      <c r="CT182" s="341"/>
    </row>
    <row r="183" spans="1:188" s="18" customFormat="1" ht="24.75" customHeight="1">
      <c r="A183" s="294" t="s">
        <v>175</v>
      </c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295"/>
      <c r="AH183" s="295"/>
      <c r="AI183" s="295"/>
      <c r="AJ183" s="293" t="s">
        <v>11</v>
      </c>
      <c r="AK183" s="171"/>
      <c r="AL183" s="171"/>
      <c r="AM183" s="171"/>
      <c r="AN183" s="171"/>
      <c r="AO183" s="172"/>
      <c r="AP183" s="170" t="s">
        <v>313</v>
      </c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2"/>
      <c r="BB183" s="77"/>
      <c r="BC183" s="77"/>
      <c r="BD183" s="77"/>
      <c r="BE183" s="77"/>
      <c r="BF183" s="77"/>
      <c r="BG183" s="77"/>
      <c r="BH183" s="173">
        <f>SUM(BH184)</f>
        <v>3100</v>
      </c>
      <c r="BI183" s="175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173">
        <f>SUM(BU184)</f>
        <v>3036</v>
      </c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5"/>
      <c r="CI183" s="173">
        <f>BH183-BU183</f>
        <v>64</v>
      </c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6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18" customFormat="1" ht="18.75" customHeight="1">
      <c r="A184" s="294" t="s">
        <v>93</v>
      </c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  <c r="AJ184" s="293" t="s">
        <v>11</v>
      </c>
      <c r="AK184" s="171"/>
      <c r="AL184" s="172"/>
      <c r="AM184" s="15"/>
      <c r="AN184" s="15"/>
      <c r="AO184" s="15"/>
      <c r="AP184" s="170" t="s">
        <v>314</v>
      </c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2"/>
      <c r="BB184" s="77"/>
      <c r="BC184" s="77"/>
      <c r="BD184" s="77"/>
      <c r="BE184" s="77"/>
      <c r="BF184" s="77"/>
      <c r="BG184" s="77"/>
      <c r="BH184" s="173">
        <f>BH185</f>
        <v>3100</v>
      </c>
      <c r="BI184" s="175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173">
        <f>BU185</f>
        <v>3036</v>
      </c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5"/>
      <c r="CI184" s="173">
        <f>BH184-BU184</f>
        <v>64</v>
      </c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6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18" customFormat="1" ht="18" customHeight="1">
      <c r="A185" s="292" t="s">
        <v>92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293" t="s">
        <v>11</v>
      </c>
      <c r="AK185" s="171"/>
      <c r="AL185" s="172"/>
      <c r="AM185" s="15"/>
      <c r="AN185" s="15"/>
      <c r="AO185" s="15"/>
      <c r="AP185" s="170" t="s">
        <v>315</v>
      </c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2"/>
      <c r="BB185" s="77"/>
      <c r="BC185" s="77"/>
      <c r="BD185" s="77"/>
      <c r="BE185" s="77"/>
      <c r="BF185" s="77"/>
      <c r="BG185" s="77"/>
      <c r="BH185" s="173">
        <v>3100</v>
      </c>
      <c r="BI185" s="175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173">
        <v>3036</v>
      </c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5"/>
      <c r="CI185" s="173">
        <f>BH185-BU185</f>
        <v>64</v>
      </c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6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63" customFormat="1" ht="18" customHeight="1">
      <c r="A186" s="379" t="s">
        <v>316</v>
      </c>
      <c r="B186" s="380"/>
      <c r="C186" s="380"/>
      <c r="D186" s="380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97" t="s">
        <v>11</v>
      </c>
      <c r="AK186" s="398"/>
      <c r="AL186" s="399"/>
      <c r="AM186" s="158"/>
      <c r="AN186" s="158"/>
      <c r="AO186" s="158"/>
      <c r="AP186" s="387" t="s">
        <v>102</v>
      </c>
      <c r="AQ186" s="388"/>
      <c r="AR186" s="388"/>
      <c r="AS186" s="388"/>
      <c r="AT186" s="388"/>
      <c r="AU186" s="388"/>
      <c r="AV186" s="388"/>
      <c r="AW186" s="388"/>
      <c r="AX186" s="388"/>
      <c r="AY186" s="388"/>
      <c r="AZ186" s="388"/>
      <c r="BA186" s="389"/>
      <c r="BB186" s="90"/>
      <c r="BC186" s="90"/>
      <c r="BD186" s="90"/>
      <c r="BE186" s="90"/>
      <c r="BF186" s="90"/>
      <c r="BG186" s="90"/>
      <c r="BH186" s="356">
        <f>BH187+BH215+BH222</f>
        <v>1204200</v>
      </c>
      <c r="BI186" s="358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356">
        <f>BU187+BU215+BU222</f>
        <v>1202862.22</v>
      </c>
      <c r="BV186" s="357"/>
      <c r="BW186" s="357"/>
      <c r="BX186" s="357"/>
      <c r="BY186" s="357"/>
      <c r="BZ186" s="357"/>
      <c r="CA186" s="357"/>
      <c r="CB186" s="357"/>
      <c r="CC186" s="357"/>
      <c r="CD186" s="357"/>
      <c r="CE186" s="357"/>
      <c r="CF186" s="357"/>
      <c r="CG186" s="357"/>
      <c r="CH186" s="358"/>
      <c r="CI186" s="193">
        <f aca="true" t="shared" si="13" ref="CI186:CI193">BH186-BU186</f>
        <v>1337.780000000028</v>
      </c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6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</row>
    <row r="187" spans="1:98" s="53" customFormat="1" ht="62.25" customHeight="1">
      <c r="A187" s="292" t="s">
        <v>577</v>
      </c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293" t="s">
        <v>11</v>
      </c>
      <c r="AK187" s="171"/>
      <c r="AL187" s="172"/>
      <c r="AM187" s="15"/>
      <c r="AN187" s="15"/>
      <c r="AO187" s="15"/>
      <c r="AP187" s="170" t="s">
        <v>578</v>
      </c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2"/>
      <c r="BB187" s="77"/>
      <c r="BC187" s="77"/>
      <c r="BD187" s="77"/>
      <c r="BE187" s="77"/>
      <c r="BF187" s="77"/>
      <c r="BG187" s="77"/>
      <c r="BH187" s="173">
        <f>BH188</f>
        <v>1176500</v>
      </c>
      <c r="BI187" s="175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173">
        <f>BU188</f>
        <v>1175245.46</v>
      </c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5"/>
      <c r="CI187" s="173">
        <f>BH187-BU187</f>
        <v>1254.5400000000373</v>
      </c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6"/>
    </row>
    <row r="188" spans="1:98" s="53" customFormat="1" ht="102.75" customHeight="1">
      <c r="A188" s="292" t="s">
        <v>318</v>
      </c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293" t="s">
        <v>11</v>
      </c>
      <c r="AK188" s="171"/>
      <c r="AL188" s="172"/>
      <c r="AM188" s="15"/>
      <c r="AN188" s="15"/>
      <c r="AO188" s="15"/>
      <c r="AP188" s="170" t="s">
        <v>322</v>
      </c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2"/>
      <c r="BB188" s="77"/>
      <c r="BC188" s="77"/>
      <c r="BD188" s="77"/>
      <c r="BE188" s="77"/>
      <c r="BF188" s="77"/>
      <c r="BG188" s="77"/>
      <c r="BH188" s="173">
        <f>BH189+BH195+BH202+BH211</f>
        <v>1176500</v>
      </c>
      <c r="BI188" s="175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173">
        <f>BU189+BU195+BU202+BU211</f>
        <v>1175245.46</v>
      </c>
      <c r="BV188" s="174"/>
      <c r="BW188" s="174"/>
      <c r="BX188" s="174"/>
      <c r="BY188" s="174"/>
      <c r="BZ188" s="174"/>
      <c r="CA188" s="174"/>
      <c r="CB188" s="174"/>
      <c r="CC188" s="174"/>
      <c r="CD188" s="174"/>
      <c r="CE188" s="174"/>
      <c r="CF188" s="174"/>
      <c r="CG188" s="174"/>
      <c r="CH188" s="175"/>
      <c r="CI188" s="173">
        <f t="shared" si="13"/>
        <v>1254.5400000000373</v>
      </c>
      <c r="CJ188" s="174"/>
      <c r="CK188" s="174"/>
      <c r="CL188" s="174"/>
      <c r="CM188" s="174"/>
      <c r="CN188" s="174"/>
      <c r="CO188" s="174"/>
      <c r="CP188" s="174"/>
      <c r="CQ188" s="174"/>
      <c r="CR188" s="174"/>
      <c r="CS188" s="174"/>
      <c r="CT188" s="176"/>
    </row>
    <row r="189" spans="1:98" s="20" customFormat="1" ht="121.5" customHeight="1">
      <c r="A189" s="292" t="s">
        <v>317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293" t="s">
        <v>11</v>
      </c>
      <c r="AK189" s="171"/>
      <c r="AL189" s="171"/>
      <c r="AM189" s="171"/>
      <c r="AN189" s="171"/>
      <c r="AO189" s="172"/>
      <c r="AP189" s="170" t="s">
        <v>321</v>
      </c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2"/>
      <c r="BB189" s="77"/>
      <c r="BC189" s="77"/>
      <c r="BD189" s="77"/>
      <c r="BE189" s="77"/>
      <c r="BF189" s="77"/>
      <c r="BG189" s="77"/>
      <c r="BH189" s="173">
        <f>BH190</f>
        <v>979700</v>
      </c>
      <c r="BI189" s="175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173">
        <f>BU190</f>
        <v>979617.07</v>
      </c>
      <c r="BV189" s="174"/>
      <c r="BW189" s="174"/>
      <c r="BX189" s="174"/>
      <c r="BY189" s="174"/>
      <c r="BZ189" s="174"/>
      <c r="CA189" s="174"/>
      <c r="CB189" s="174"/>
      <c r="CC189" s="174"/>
      <c r="CD189" s="174"/>
      <c r="CE189" s="174"/>
      <c r="CF189" s="174"/>
      <c r="CG189" s="174"/>
      <c r="CH189" s="175"/>
      <c r="CI189" s="173">
        <f t="shared" si="13"/>
        <v>82.93000000005122</v>
      </c>
      <c r="CJ189" s="174"/>
      <c r="CK189" s="174"/>
      <c r="CL189" s="174"/>
      <c r="CM189" s="174"/>
      <c r="CN189" s="174"/>
      <c r="CO189" s="174"/>
      <c r="CP189" s="174"/>
      <c r="CQ189" s="174"/>
      <c r="CR189" s="174"/>
      <c r="CS189" s="174"/>
      <c r="CT189" s="176"/>
    </row>
    <row r="190" spans="1:188" s="18" customFormat="1" ht="48" customHeight="1">
      <c r="A190" s="292" t="s">
        <v>375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293" t="s">
        <v>11</v>
      </c>
      <c r="AK190" s="171"/>
      <c r="AL190" s="172"/>
      <c r="AM190" s="15"/>
      <c r="AN190" s="15"/>
      <c r="AO190" s="15"/>
      <c r="AP190" s="170" t="s">
        <v>320</v>
      </c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2"/>
      <c r="BB190" s="77"/>
      <c r="BC190" s="77"/>
      <c r="BD190" s="77"/>
      <c r="BE190" s="77"/>
      <c r="BF190" s="77"/>
      <c r="BG190" s="77"/>
      <c r="BH190" s="173">
        <f>BH192</f>
        <v>979700</v>
      </c>
      <c r="BI190" s="175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173">
        <f>BU192</f>
        <v>979617.07</v>
      </c>
      <c r="BV190" s="174"/>
      <c r="BW190" s="174"/>
      <c r="BX190" s="174"/>
      <c r="BY190" s="174"/>
      <c r="BZ190" s="174"/>
      <c r="CA190" s="174"/>
      <c r="CB190" s="174"/>
      <c r="CC190" s="174"/>
      <c r="CD190" s="174"/>
      <c r="CE190" s="174"/>
      <c r="CF190" s="174"/>
      <c r="CG190" s="174"/>
      <c r="CH190" s="175"/>
      <c r="CI190" s="173">
        <f t="shared" si="13"/>
        <v>82.93000000005122</v>
      </c>
      <c r="CJ190" s="174"/>
      <c r="CK190" s="174"/>
      <c r="CL190" s="174"/>
      <c r="CM190" s="174"/>
      <c r="CN190" s="174"/>
      <c r="CO190" s="174"/>
      <c r="CP190" s="174"/>
      <c r="CQ190" s="174"/>
      <c r="CR190" s="174"/>
      <c r="CS190" s="174"/>
      <c r="CT190" s="176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18" customFormat="1" ht="17.25" customHeight="1">
      <c r="A191" s="294" t="s">
        <v>93</v>
      </c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  <c r="AB191" s="295"/>
      <c r="AC191" s="295"/>
      <c r="AD191" s="295"/>
      <c r="AE191" s="295"/>
      <c r="AF191" s="295"/>
      <c r="AG191" s="295"/>
      <c r="AH191" s="295"/>
      <c r="AI191" s="295"/>
      <c r="AJ191" s="293" t="s">
        <v>11</v>
      </c>
      <c r="AK191" s="171"/>
      <c r="AL191" s="172"/>
      <c r="AM191" s="15"/>
      <c r="AN191" s="15"/>
      <c r="AO191" s="15"/>
      <c r="AP191" s="170" t="s">
        <v>319</v>
      </c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2"/>
      <c r="BB191" s="77"/>
      <c r="BC191" s="77"/>
      <c r="BD191" s="77"/>
      <c r="BE191" s="77"/>
      <c r="BF191" s="77"/>
      <c r="BG191" s="77"/>
      <c r="BH191" s="173">
        <f>BH192</f>
        <v>979700</v>
      </c>
      <c r="BI191" s="175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173">
        <f>BU192</f>
        <v>979617.07</v>
      </c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5"/>
      <c r="CI191" s="173">
        <f t="shared" si="13"/>
        <v>82.93000000005122</v>
      </c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6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18" customFormat="1" ht="17.25" customHeight="1">
      <c r="A192" s="294" t="s">
        <v>139</v>
      </c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5"/>
      <c r="AC192" s="295"/>
      <c r="AD192" s="295"/>
      <c r="AE192" s="295"/>
      <c r="AF192" s="295"/>
      <c r="AG192" s="295"/>
      <c r="AH192" s="295"/>
      <c r="AI192" s="295"/>
      <c r="AJ192" s="293" t="s">
        <v>11</v>
      </c>
      <c r="AK192" s="171"/>
      <c r="AL192" s="172"/>
      <c r="AM192" s="15"/>
      <c r="AN192" s="15"/>
      <c r="AO192" s="15"/>
      <c r="AP192" s="170" t="s">
        <v>323</v>
      </c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2"/>
      <c r="BB192" s="77"/>
      <c r="BC192" s="77"/>
      <c r="BD192" s="77"/>
      <c r="BE192" s="77"/>
      <c r="BF192" s="77"/>
      <c r="BG192" s="77"/>
      <c r="BH192" s="173">
        <f>BI194+BH193</f>
        <v>979700</v>
      </c>
      <c r="BI192" s="175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173">
        <f>BU193+BU194</f>
        <v>979617.07</v>
      </c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5"/>
      <c r="CI192" s="173">
        <f t="shared" si="13"/>
        <v>82.93000000005122</v>
      </c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6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18" customFormat="1" ht="17.25" customHeight="1">
      <c r="A193" s="292" t="s">
        <v>88</v>
      </c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293" t="s">
        <v>11</v>
      </c>
      <c r="AK193" s="171"/>
      <c r="AL193" s="172"/>
      <c r="AM193" s="15"/>
      <c r="AN193" s="15"/>
      <c r="AO193" s="15"/>
      <c r="AP193" s="170" t="s">
        <v>429</v>
      </c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2"/>
      <c r="BB193" s="77"/>
      <c r="BC193" s="77"/>
      <c r="BD193" s="77"/>
      <c r="BE193" s="77"/>
      <c r="BF193" s="77"/>
      <c r="BG193" s="77"/>
      <c r="BH193" s="173">
        <v>838300</v>
      </c>
      <c r="BI193" s="175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173">
        <v>838223.07</v>
      </c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5"/>
      <c r="CI193" s="173">
        <f t="shared" si="13"/>
        <v>76.93000000005122</v>
      </c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6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98" s="20" customFormat="1" ht="23.25" customHeight="1">
      <c r="A194" s="45"/>
      <c r="B194" s="44"/>
      <c r="C194" s="44"/>
      <c r="D194" s="44"/>
      <c r="E194" s="319" t="s">
        <v>151</v>
      </c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293" t="s">
        <v>11</v>
      </c>
      <c r="AK194" s="381"/>
      <c r="AL194" s="382"/>
      <c r="AM194" s="15"/>
      <c r="AN194" s="15"/>
      <c r="AO194" s="15"/>
      <c r="AP194" s="170" t="s">
        <v>324</v>
      </c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2"/>
      <c r="BB194" s="77"/>
      <c r="BC194" s="77"/>
      <c r="BD194" s="77"/>
      <c r="BE194" s="77"/>
      <c r="BF194" s="77"/>
      <c r="BG194" s="77"/>
      <c r="BH194" s="49"/>
      <c r="BI194" s="50">
        <v>141400</v>
      </c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173">
        <v>141394</v>
      </c>
      <c r="BV194" s="340"/>
      <c r="BW194" s="340"/>
      <c r="BX194" s="340"/>
      <c r="BY194" s="340"/>
      <c r="BZ194" s="340"/>
      <c r="CA194" s="340"/>
      <c r="CB194" s="340"/>
      <c r="CC194" s="340"/>
      <c r="CD194" s="340"/>
      <c r="CE194" s="340"/>
      <c r="CF194" s="340"/>
      <c r="CG194" s="340"/>
      <c r="CH194" s="386"/>
      <c r="CI194" s="173">
        <f>BI194-BU194</f>
        <v>6</v>
      </c>
      <c r="CJ194" s="340"/>
      <c r="CK194" s="340"/>
      <c r="CL194" s="340"/>
      <c r="CM194" s="340"/>
      <c r="CN194" s="340"/>
      <c r="CO194" s="340"/>
      <c r="CP194" s="340"/>
      <c r="CQ194" s="340"/>
      <c r="CR194" s="340"/>
      <c r="CS194" s="340"/>
      <c r="CT194" s="341"/>
    </row>
    <row r="195" spans="1:98" s="20" customFormat="1" ht="145.5" customHeight="1">
      <c r="A195" s="292" t="s">
        <v>329</v>
      </c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293" t="s">
        <v>11</v>
      </c>
      <c r="AK195" s="171"/>
      <c r="AL195" s="171"/>
      <c r="AM195" s="171"/>
      <c r="AN195" s="171"/>
      <c r="AO195" s="172"/>
      <c r="AP195" s="170" t="s">
        <v>325</v>
      </c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2"/>
      <c r="BB195" s="77"/>
      <c r="BC195" s="77"/>
      <c r="BD195" s="77"/>
      <c r="BE195" s="77"/>
      <c r="BF195" s="77"/>
      <c r="BG195" s="77"/>
      <c r="BH195" s="173">
        <f>BH196</f>
        <v>50000</v>
      </c>
      <c r="BI195" s="175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173">
        <f>BU196</f>
        <v>50000</v>
      </c>
      <c r="BV195" s="174"/>
      <c r="BW195" s="174"/>
      <c r="BX195" s="174"/>
      <c r="BY195" s="174"/>
      <c r="BZ195" s="174"/>
      <c r="CA195" s="174"/>
      <c r="CB195" s="174"/>
      <c r="CC195" s="174"/>
      <c r="CD195" s="174"/>
      <c r="CE195" s="174"/>
      <c r="CF195" s="174"/>
      <c r="CG195" s="174"/>
      <c r="CH195" s="175"/>
      <c r="CI195" s="173">
        <f aca="true" t="shared" si="14" ref="CI195:CI207">BH195-BU195</f>
        <v>0</v>
      </c>
      <c r="CJ195" s="174"/>
      <c r="CK195" s="174"/>
      <c r="CL195" s="174"/>
      <c r="CM195" s="174"/>
      <c r="CN195" s="174"/>
      <c r="CO195" s="174"/>
      <c r="CP195" s="174"/>
      <c r="CQ195" s="174"/>
      <c r="CR195" s="174"/>
      <c r="CS195" s="174"/>
      <c r="CT195" s="176"/>
    </row>
    <row r="196" spans="1:188" s="18" customFormat="1" ht="38.25" customHeight="1">
      <c r="A196" s="292" t="s">
        <v>172</v>
      </c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293" t="s">
        <v>11</v>
      </c>
      <c r="AK196" s="171"/>
      <c r="AL196" s="172"/>
      <c r="AM196" s="15"/>
      <c r="AN196" s="15"/>
      <c r="AO196" s="15"/>
      <c r="AP196" s="170" t="s">
        <v>326</v>
      </c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2"/>
      <c r="BB196" s="77"/>
      <c r="BC196" s="77"/>
      <c r="BD196" s="77"/>
      <c r="BE196" s="77"/>
      <c r="BF196" s="77"/>
      <c r="BG196" s="77"/>
      <c r="BH196" s="173">
        <f>BH198+BH200</f>
        <v>50000</v>
      </c>
      <c r="BI196" s="175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173">
        <f>BU198+BU200</f>
        <v>50000</v>
      </c>
      <c r="BV196" s="174"/>
      <c r="BW196" s="174"/>
      <c r="BX196" s="174"/>
      <c r="BY196" s="174"/>
      <c r="BZ196" s="174"/>
      <c r="CA196" s="174"/>
      <c r="CB196" s="174"/>
      <c r="CC196" s="174"/>
      <c r="CD196" s="174"/>
      <c r="CE196" s="174"/>
      <c r="CF196" s="174"/>
      <c r="CG196" s="174"/>
      <c r="CH196" s="175"/>
      <c r="CI196" s="173">
        <f t="shared" si="14"/>
        <v>0</v>
      </c>
      <c r="CJ196" s="174"/>
      <c r="CK196" s="174"/>
      <c r="CL196" s="174"/>
      <c r="CM196" s="174"/>
      <c r="CN196" s="174"/>
      <c r="CO196" s="174"/>
      <c r="CP196" s="174"/>
      <c r="CQ196" s="174"/>
      <c r="CR196" s="174"/>
      <c r="CS196" s="174"/>
      <c r="CT196" s="176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18" customFormat="1" ht="18.75" customHeight="1">
      <c r="A197" s="294" t="s">
        <v>93</v>
      </c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  <c r="AJ197" s="293" t="s">
        <v>11</v>
      </c>
      <c r="AK197" s="171"/>
      <c r="AL197" s="172"/>
      <c r="AM197" s="15"/>
      <c r="AN197" s="15"/>
      <c r="AO197" s="15"/>
      <c r="AP197" s="170" t="s">
        <v>327</v>
      </c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2"/>
      <c r="BB197" s="77"/>
      <c r="BC197" s="77"/>
      <c r="BD197" s="77"/>
      <c r="BE197" s="77"/>
      <c r="BF197" s="77"/>
      <c r="BG197" s="77"/>
      <c r="BH197" s="173">
        <f>BH198</f>
        <v>25000</v>
      </c>
      <c r="BI197" s="175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173">
        <f>BU198</f>
        <v>25000</v>
      </c>
      <c r="BV197" s="174"/>
      <c r="BW197" s="174"/>
      <c r="BX197" s="174"/>
      <c r="BY197" s="174"/>
      <c r="BZ197" s="174"/>
      <c r="CA197" s="174"/>
      <c r="CB197" s="174"/>
      <c r="CC197" s="174"/>
      <c r="CD197" s="174"/>
      <c r="CE197" s="174"/>
      <c r="CF197" s="174"/>
      <c r="CG197" s="174"/>
      <c r="CH197" s="175"/>
      <c r="CI197" s="173">
        <f t="shared" si="14"/>
        <v>0</v>
      </c>
      <c r="CJ197" s="174"/>
      <c r="CK197" s="174"/>
      <c r="CL197" s="174"/>
      <c r="CM197" s="174"/>
      <c r="CN197" s="174"/>
      <c r="CO197" s="174"/>
      <c r="CP197" s="174"/>
      <c r="CQ197" s="174"/>
      <c r="CR197" s="174"/>
      <c r="CS197" s="174"/>
      <c r="CT197" s="176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18" customFormat="1" ht="16.5" customHeight="1">
      <c r="A198" s="294" t="s">
        <v>139</v>
      </c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295"/>
      <c r="AC198" s="295"/>
      <c r="AD198" s="295"/>
      <c r="AE198" s="295"/>
      <c r="AF198" s="295"/>
      <c r="AG198" s="295"/>
      <c r="AH198" s="295"/>
      <c r="AI198" s="295"/>
      <c r="AJ198" s="293" t="s">
        <v>11</v>
      </c>
      <c r="AK198" s="171"/>
      <c r="AL198" s="172"/>
      <c r="AM198" s="15"/>
      <c r="AN198" s="15"/>
      <c r="AO198" s="15"/>
      <c r="AP198" s="170" t="s">
        <v>328</v>
      </c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2"/>
      <c r="BB198" s="77"/>
      <c r="BC198" s="77"/>
      <c r="BD198" s="77"/>
      <c r="BE198" s="77"/>
      <c r="BF198" s="77"/>
      <c r="BG198" s="77"/>
      <c r="BH198" s="173">
        <f>BH199</f>
        <v>25000</v>
      </c>
      <c r="BI198" s="175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173">
        <f>BU199</f>
        <v>25000</v>
      </c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5"/>
      <c r="CI198" s="173">
        <f t="shared" si="14"/>
        <v>0</v>
      </c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6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18" customFormat="1" ht="24.75" customHeight="1">
      <c r="A199" s="292" t="s">
        <v>151</v>
      </c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293" t="s">
        <v>11</v>
      </c>
      <c r="AK199" s="171"/>
      <c r="AL199" s="172"/>
      <c r="AM199" s="15"/>
      <c r="AN199" s="15"/>
      <c r="AO199" s="15"/>
      <c r="AP199" s="170" t="s">
        <v>537</v>
      </c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2"/>
      <c r="BB199" s="77"/>
      <c r="BC199" s="77"/>
      <c r="BD199" s="77"/>
      <c r="BE199" s="77"/>
      <c r="BF199" s="77"/>
      <c r="BG199" s="77"/>
      <c r="BH199" s="173">
        <v>25000</v>
      </c>
      <c r="BI199" s="175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173">
        <v>25000</v>
      </c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5"/>
      <c r="CI199" s="173">
        <f t="shared" si="14"/>
        <v>0</v>
      </c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6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18" customFormat="1" ht="17.25" customHeight="1">
      <c r="A200" s="294" t="s">
        <v>165</v>
      </c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/>
      <c r="AF200" s="295"/>
      <c r="AG200" s="295"/>
      <c r="AH200" s="295"/>
      <c r="AI200" s="295"/>
      <c r="AJ200" s="293" t="s">
        <v>11</v>
      </c>
      <c r="AK200" s="171"/>
      <c r="AL200" s="172"/>
      <c r="AM200" s="15"/>
      <c r="AN200" s="15"/>
      <c r="AO200" s="15"/>
      <c r="AP200" s="170" t="s">
        <v>535</v>
      </c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2"/>
      <c r="BB200" s="77"/>
      <c r="BC200" s="77"/>
      <c r="BD200" s="77"/>
      <c r="BE200" s="77"/>
      <c r="BF200" s="77"/>
      <c r="BG200" s="77"/>
      <c r="BH200" s="173">
        <f>BH201</f>
        <v>25000</v>
      </c>
      <c r="BI200" s="175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173">
        <f>BU201</f>
        <v>25000</v>
      </c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5"/>
      <c r="CI200" s="173">
        <f>BH200-BU200</f>
        <v>0</v>
      </c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6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18" customFormat="1" ht="24.75" customHeight="1">
      <c r="A201" s="292" t="s">
        <v>89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293" t="s">
        <v>11</v>
      </c>
      <c r="AK201" s="171"/>
      <c r="AL201" s="172"/>
      <c r="AM201" s="15"/>
      <c r="AN201" s="15"/>
      <c r="AO201" s="15"/>
      <c r="AP201" s="170" t="s">
        <v>536</v>
      </c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2"/>
      <c r="BB201" s="77"/>
      <c r="BC201" s="77"/>
      <c r="BD201" s="77"/>
      <c r="BE201" s="77"/>
      <c r="BF201" s="77"/>
      <c r="BG201" s="77"/>
      <c r="BH201" s="173">
        <v>25000</v>
      </c>
      <c r="BI201" s="175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173">
        <v>25000</v>
      </c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5"/>
      <c r="CI201" s="173">
        <f>BH201-BU201</f>
        <v>0</v>
      </c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6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98" s="20" customFormat="1" ht="137.25" customHeight="1">
      <c r="A202" s="292" t="s">
        <v>331</v>
      </c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293" t="s">
        <v>11</v>
      </c>
      <c r="AK202" s="171"/>
      <c r="AL202" s="171"/>
      <c r="AM202" s="171"/>
      <c r="AN202" s="171"/>
      <c r="AO202" s="172"/>
      <c r="AP202" s="170" t="s">
        <v>330</v>
      </c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2"/>
      <c r="BB202" s="77"/>
      <c r="BC202" s="77"/>
      <c r="BD202" s="77"/>
      <c r="BE202" s="77"/>
      <c r="BF202" s="77"/>
      <c r="BG202" s="77"/>
      <c r="BH202" s="173">
        <f>BH203</f>
        <v>141800</v>
      </c>
      <c r="BI202" s="175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73">
        <f>BU203</f>
        <v>140637.39</v>
      </c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5"/>
      <c r="CI202" s="173">
        <f t="shared" si="14"/>
        <v>1162.609999999986</v>
      </c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6"/>
    </row>
    <row r="203" spans="1:188" s="18" customFormat="1" ht="48" customHeight="1">
      <c r="A203" s="292" t="s">
        <v>375</v>
      </c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293" t="s">
        <v>11</v>
      </c>
      <c r="AK203" s="171"/>
      <c r="AL203" s="172"/>
      <c r="AM203" s="15"/>
      <c r="AN203" s="15"/>
      <c r="AO203" s="15"/>
      <c r="AP203" s="170" t="s">
        <v>332</v>
      </c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2"/>
      <c r="BB203" s="77"/>
      <c r="BC203" s="77"/>
      <c r="BD203" s="77"/>
      <c r="BE203" s="77"/>
      <c r="BF203" s="77"/>
      <c r="BG203" s="77"/>
      <c r="BH203" s="173">
        <f>BH204+BH208</f>
        <v>141800</v>
      </c>
      <c r="BI203" s="175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173">
        <f>BU204+BU208</f>
        <v>140637.39</v>
      </c>
      <c r="BV203" s="174"/>
      <c r="BW203" s="174"/>
      <c r="BX203" s="174"/>
      <c r="BY203" s="174"/>
      <c r="BZ203" s="174"/>
      <c r="CA203" s="174"/>
      <c r="CB203" s="174"/>
      <c r="CC203" s="174"/>
      <c r="CD203" s="174"/>
      <c r="CE203" s="174"/>
      <c r="CF203" s="174"/>
      <c r="CG203" s="174"/>
      <c r="CH203" s="175"/>
      <c r="CI203" s="173">
        <f t="shared" si="14"/>
        <v>1162.609999999986</v>
      </c>
      <c r="CJ203" s="174"/>
      <c r="CK203" s="174"/>
      <c r="CL203" s="174"/>
      <c r="CM203" s="174"/>
      <c r="CN203" s="174"/>
      <c r="CO203" s="174"/>
      <c r="CP203" s="174"/>
      <c r="CQ203" s="174"/>
      <c r="CR203" s="174"/>
      <c r="CS203" s="174"/>
      <c r="CT203" s="176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18" customFormat="1" ht="17.25" customHeight="1">
      <c r="A204" s="294" t="s">
        <v>93</v>
      </c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5"/>
      <c r="AH204" s="295"/>
      <c r="AI204" s="295"/>
      <c r="AJ204" s="293" t="s">
        <v>11</v>
      </c>
      <c r="AK204" s="171"/>
      <c r="AL204" s="172"/>
      <c r="AM204" s="15"/>
      <c r="AN204" s="15"/>
      <c r="AO204" s="15"/>
      <c r="AP204" s="170" t="s">
        <v>333</v>
      </c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2"/>
      <c r="BB204" s="77"/>
      <c r="BC204" s="77"/>
      <c r="BD204" s="77"/>
      <c r="BE204" s="77"/>
      <c r="BF204" s="77"/>
      <c r="BG204" s="77"/>
      <c r="BH204" s="173">
        <f>BH205</f>
        <v>136800</v>
      </c>
      <c r="BI204" s="175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173">
        <f>BU205</f>
        <v>135637.39</v>
      </c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5"/>
      <c r="CI204" s="173">
        <f t="shared" si="14"/>
        <v>1162.609999999986</v>
      </c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6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18" customFormat="1" ht="17.25" customHeight="1">
      <c r="A205" s="294" t="s">
        <v>139</v>
      </c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3" t="s">
        <v>11</v>
      </c>
      <c r="AK205" s="171"/>
      <c r="AL205" s="172"/>
      <c r="AM205" s="15"/>
      <c r="AN205" s="15"/>
      <c r="AO205" s="15"/>
      <c r="AP205" s="170" t="s">
        <v>334</v>
      </c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2"/>
      <c r="BB205" s="77"/>
      <c r="BC205" s="77"/>
      <c r="BD205" s="77"/>
      <c r="BE205" s="77"/>
      <c r="BF205" s="77"/>
      <c r="BG205" s="77"/>
      <c r="BH205" s="173">
        <f>BH207+BH206</f>
        <v>136800</v>
      </c>
      <c r="BI205" s="175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173">
        <f>BU207+BU206</f>
        <v>135637.39</v>
      </c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5"/>
      <c r="CI205" s="173">
        <f t="shared" si="14"/>
        <v>1162.609999999986</v>
      </c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6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18" customFormat="1" ht="35.25" customHeight="1">
      <c r="A206" s="292" t="s">
        <v>151</v>
      </c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293" t="s">
        <v>11</v>
      </c>
      <c r="AK206" s="171"/>
      <c r="AL206" s="172"/>
      <c r="AM206" s="15"/>
      <c r="AN206" s="15"/>
      <c r="AO206" s="15"/>
      <c r="AP206" s="170" t="s">
        <v>547</v>
      </c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2"/>
      <c r="BB206" s="77"/>
      <c r="BC206" s="77"/>
      <c r="BD206" s="77"/>
      <c r="BE206" s="77"/>
      <c r="BF206" s="77"/>
      <c r="BG206" s="77"/>
      <c r="BH206" s="173">
        <v>65000</v>
      </c>
      <c r="BI206" s="175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173">
        <v>65000</v>
      </c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5"/>
      <c r="CI206" s="173">
        <f>BH206-BU206</f>
        <v>0</v>
      </c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6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18" customFormat="1" ht="24.75" customHeight="1">
      <c r="A207" s="292" t="s">
        <v>85</v>
      </c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293" t="s">
        <v>11</v>
      </c>
      <c r="AK207" s="171"/>
      <c r="AL207" s="172"/>
      <c r="AM207" s="15"/>
      <c r="AN207" s="15"/>
      <c r="AO207" s="15"/>
      <c r="AP207" s="170" t="s">
        <v>431</v>
      </c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2"/>
      <c r="BB207" s="77"/>
      <c r="BC207" s="77"/>
      <c r="BD207" s="77"/>
      <c r="BE207" s="77"/>
      <c r="BF207" s="77"/>
      <c r="BG207" s="77"/>
      <c r="BH207" s="173">
        <v>71800</v>
      </c>
      <c r="BI207" s="175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173">
        <v>70637.39</v>
      </c>
      <c r="BV207" s="174"/>
      <c r="BW207" s="174"/>
      <c r="BX207" s="174"/>
      <c r="BY207" s="174"/>
      <c r="BZ207" s="174"/>
      <c r="CA207" s="174"/>
      <c r="CB207" s="174"/>
      <c r="CC207" s="174"/>
      <c r="CD207" s="174"/>
      <c r="CE207" s="174"/>
      <c r="CF207" s="174"/>
      <c r="CG207" s="174"/>
      <c r="CH207" s="175"/>
      <c r="CI207" s="173">
        <f t="shared" si="14"/>
        <v>1162.6100000000006</v>
      </c>
      <c r="CJ207" s="174"/>
      <c r="CK207" s="174"/>
      <c r="CL207" s="174"/>
      <c r="CM207" s="174"/>
      <c r="CN207" s="174"/>
      <c r="CO207" s="174"/>
      <c r="CP207" s="174"/>
      <c r="CQ207" s="174"/>
      <c r="CR207" s="174"/>
      <c r="CS207" s="174"/>
      <c r="CT207" s="176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18" customFormat="1" ht="24.75" customHeight="1">
      <c r="A208" s="294" t="s">
        <v>165</v>
      </c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295"/>
      <c r="AB208" s="295"/>
      <c r="AC208" s="295"/>
      <c r="AD208" s="295"/>
      <c r="AE208" s="295"/>
      <c r="AF208" s="295"/>
      <c r="AG208" s="295"/>
      <c r="AH208" s="295"/>
      <c r="AI208" s="295"/>
      <c r="AJ208" s="293" t="s">
        <v>11</v>
      </c>
      <c r="AK208" s="171"/>
      <c r="AL208" s="172"/>
      <c r="AM208" s="15"/>
      <c r="AN208" s="15"/>
      <c r="AO208" s="15"/>
      <c r="AP208" s="170" t="s">
        <v>335</v>
      </c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2"/>
      <c r="BB208" s="77"/>
      <c r="BC208" s="77"/>
      <c r="BD208" s="77"/>
      <c r="BE208" s="77"/>
      <c r="BF208" s="77"/>
      <c r="BG208" s="77"/>
      <c r="BH208" s="173">
        <f>BH210+BH209</f>
        <v>5000</v>
      </c>
      <c r="BI208" s="175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173">
        <f>BU210+BU209</f>
        <v>5000</v>
      </c>
      <c r="BV208" s="174"/>
      <c r="BW208" s="174"/>
      <c r="BX208" s="174"/>
      <c r="BY208" s="174"/>
      <c r="BZ208" s="174"/>
      <c r="CA208" s="174"/>
      <c r="CB208" s="174"/>
      <c r="CC208" s="174"/>
      <c r="CD208" s="174"/>
      <c r="CE208" s="174"/>
      <c r="CF208" s="174"/>
      <c r="CG208" s="174"/>
      <c r="CH208" s="175"/>
      <c r="CI208" s="173">
        <f aca="true" t="shared" si="15" ref="CI208:CI221">BH208-BU208</f>
        <v>0</v>
      </c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6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18" customFormat="1" ht="24.75" customHeight="1">
      <c r="A209" s="292" t="s">
        <v>89</v>
      </c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293" t="s">
        <v>11</v>
      </c>
      <c r="AK209" s="171"/>
      <c r="AL209" s="172"/>
      <c r="AM209" s="15"/>
      <c r="AN209" s="15"/>
      <c r="AO209" s="15"/>
      <c r="AP209" s="170" t="s">
        <v>432</v>
      </c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2"/>
      <c r="BB209" s="77"/>
      <c r="BC209" s="77"/>
      <c r="BD209" s="77"/>
      <c r="BE209" s="77"/>
      <c r="BF209" s="77"/>
      <c r="BG209" s="77"/>
      <c r="BH209" s="173">
        <v>0</v>
      </c>
      <c r="BI209" s="175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173">
        <v>0</v>
      </c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175"/>
      <c r="CI209" s="173">
        <f>BH209-BU209</f>
        <v>0</v>
      </c>
      <c r="CJ209" s="174"/>
      <c r="CK209" s="174"/>
      <c r="CL209" s="174"/>
      <c r="CM209" s="174"/>
      <c r="CN209" s="174"/>
      <c r="CO209" s="174"/>
      <c r="CP209" s="174"/>
      <c r="CQ209" s="174"/>
      <c r="CR209" s="174"/>
      <c r="CS209" s="174"/>
      <c r="CT209" s="176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18" customFormat="1" ht="24.75" customHeight="1">
      <c r="A210" s="292" t="s">
        <v>90</v>
      </c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293" t="s">
        <v>11</v>
      </c>
      <c r="AK210" s="171"/>
      <c r="AL210" s="172"/>
      <c r="AM210" s="15"/>
      <c r="AN210" s="15"/>
      <c r="AO210" s="15"/>
      <c r="AP210" s="170" t="s">
        <v>344</v>
      </c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2"/>
      <c r="BB210" s="77"/>
      <c r="BC210" s="77"/>
      <c r="BD210" s="77"/>
      <c r="BE210" s="77"/>
      <c r="BF210" s="77"/>
      <c r="BG210" s="77"/>
      <c r="BH210" s="173">
        <v>5000</v>
      </c>
      <c r="BI210" s="175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173">
        <v>5000</v>
      </c>
      <c r="BV210" s="174"/>
      <c r="BW210" s="174"/>
      <c r="BX210" s="174"/>
      <c r="BY210" s="174"/>
      <c r="BZ210" s="174"/>
      <c r="CA210" s="174"/>
      <c r="CB210" s="174"/>
      <c r="CC210" s="174"/>
      <c r="CD210" s="174"/>
      <c r="CE210" s="174"/>
      <c r="CF210" s="174"/>
      <c r="CG210" s="174"/>
      <c r="CH210" s="175"/>
      <c r="CI210" s="173">
        <f t="shared" si="15"/>
        <v>0</v>
      </c>
      <c r="CJ210" s="174"/>
      <c r="CK210" s="174"/>
      <c r="CL210" s="174"/>
      <c r="CM210" s="174"/>
      <c r="CN210" s="174"/>
      <c r="CO210" s="174"/>
      <c r="CP210" s="174"/>
      <c r="CQ210" s="174"/>
      <c r="CR210" s="174"/>
      <c r="CS210" s="174"/>
      <c r="CT210" s="176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98" s="20" customFormat="1" ht="133.5" customHeight="1">
      <c r="A211" s="292" t="s">
        <v>521</v>
      </c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390"/>
      <c r="AJ211" s="391" t="s">
        <v>11</v>
      </c>
      <c r="AK211" s="392"/>
      <c r="AL211" s="392"/>
      <c r="AM211" s="392"/>
      <c r="AN211" s="392"/>
      <c r="AO211" s="393"/>
      <c r="AP211" s="170" t="s">
        <v>522</v>
      </c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2"/>
      <c r="BB211" s="77"/>
      <c r="BC211" s="77"/>
      <c r="BD211" s="77"/>
      <c r="BE211" s="77"/>
      <c r="BF211" s="77"/>
      <c r="BG211" s="77"/>
      <c r="BH211" s="173">
        <f>BH212</f>
        <v>5000</v>
      </c>
      <c r="BI211" s="175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173">
        <f>BU212</f>
        <v>4991</v>
      </c>
      <c r="BV211" s="174"/>
      <c r="BW211" s="174"/>
      <c r="BX211" s="174"/>
      <c r="BY211" s="174"/>
      <c r="BZ211" s="174"/>
      <c r="CA211" s="174"/>
      <c r="CB211" s="174"/>
      <c r="CC211" s="174"/>
      <c r="CD211" s="174"/>
      <c r="CE211" s="174"/>
      <c r="CF211" s="174"/>
      <c r="CG211" s="174"/>
      <c r="CH211" s="175"/>
      <c r="CI211" s="215">
        <f t="shared" si="15"/>
        <v>9</v>
      </c>
      <c r="CJ211" s="216"/>
      <c r="CK211" s="216"/>
      <c r="CL211" s="216"/>
      <c r="CM211" s="216"/>
      <c r="CN211" s="216"/>
      <c r="CO211" s="216"/>
      <c r="CP211" s="216"/>
      <c r="CQ211" s="216"/>
      <c r="CR211" s="216"/>
      <c r="CS211" s="216"/>
      <c r="CT211" s="243"/>
    </row>
    <row r="212" spans="1:188" s="18" customFormat="1" ht="33.75" customHeight="1">
      <c r="A212" s="422" t="s">
        <v>517</v>
      </c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0"/>
      <c r="AI212" s="423"/>
      <c r="AJ212" s="231" t="s">
        <v>11</v>
      </c>
      <c r="AK212" s="232"/>
      <c r="AL212" s="233"/>
      <c r="AM212" s="138"/>
      <c r="AN212" s="138"/>
      <c r="AO212" s="138"/>
      <c r="AP212" s="231" t="s">
        <v>523</v>
      </c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3"/>
      <c r="BB212" s="141"/>
      <c r="BC212" s="141"/>
      <c r="BD212" s="141"/>
      <c r="BE212" s="141"/>
      <c r="BF212" s="141"/>
      <c r="BG212" s="141"/>
      <c r="BH212" s="215">
        <f>BH213</f>
        <v>5000</v>
      </c>
      <c r="BI212" s="217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215">
        <f>BU213</f>
        <v>4991</v>
      </c>
      <c r="BV212" s="216"/>
      <c r="BW212" s="216"/>
      <c r="BX212" s="216"/>
      <c r="BY212" s="216"/>
      <c r="BZ212" s="216"/>
      <c r="CA212" s="216"/>
      <c r="CB212" s="216"/>
      <c r="CC212" s="216"/>
      <c r="CD212" s="216"/>
      <c r="CE212" s="216"/>
      <c r="CF212" s="216"/>
      <c r="CG212" s="216"/>
      <c r="CH212" s="217"/>
      <c r="CI212" s="215">
        <f t="shared" si="15"/>
        <v>9</v>
      </c>
      <c r="CJ212" s="216"/>
      <c r="CK212" s="216"/>
      <c r="CL212" s="216"/>
      <c r="CM212" s="216"/>
      <c r="CN212" s="216"/>
      <c r="CO212" s="216"/>
      <c r="CP212" s="216"/>
      <c r="CQ212" s="216"/>
      <c r="CR212" s="216"/>
      <c r="CS212" s="216"/>
      <c r="CT212" s="243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18" customFormat="1" ht="18" customHeight="1">
      <c r="A213" s="394" t="s">
        <v>93</v>
      </c>
      <c r="B213" s="395"/>
      <c r="C213" s="395"/>
      <c r="D213" s="395"/>
      <c r="E213" s="395"/>
      <c r="F213" s="395"/>
      <c r="G213" s="395"/>
      <c r="H213" s="395"/>
      <c r="I213" s="395"/>
      <c r="J213" s="395"/>
      <c r="K213" s="395"/>
      <c r="L213" s="395"/>
      <c r="M213" s="395"/>
      <c r="N213" s="395"/>
      <c r="O213" s="395"/>
      <c r="P213" s="395"/>
      <c r="Q213" s="395"/>
      <c r="R213" s="395"/>
      <c r="S213" s="395"/>
      <c r="T213" s="395"/>
      <c r="U213" s="395"/>
      <c r="V213" s="395"/>
      <c r="W213" s="395"/>
      <c r="X213" s="395"/>
      <c r="Y213" s="395"/>
      <c r="Z213" s="395"/>
      <c r="AA213" s="395"/>
      <c r="AB213" s="395"/>
      <c r="AC213" s="395"/>
      <c r="AD213" s="395"/>
      <c r="AE213" s="395"/>
      <c r="AF213" s="395"/>
      <c r="AG213" s="395"/>
      <c r="AH213" s="395"/>
      <c r="AI213" s="396"/>
      <c r="AJ213" s="231" t="s">
        <v>11</v>
      </c>
      <c r="AK213" s="232"/>
      <c r="AL213" s="233"/>
      <c r="AM213" s="138"/>
      <c r="AN213" s="138"/>
      <c r="AO213" s="138"/>
      <c r="AP213" s="434" t="s">
        <v>524</v>
      </c>
      <c r="AQ213" s="435"/>
      <c r="AR213" s="435"/>
      <c r="AS213" s="435"/>
      <c r="AT213" s="435"/>
      <c r="AU213" s="435"/>
      <c r="AV213" s="435"/>
      <c r="AW213" s="435"/>
      <c r="AX213" s="435"/>
      <c r="AY213" s="435"/>
      <c r="AZ213" s="435"/>
      <c r="BA213" s="436"/>
      <c r="BB213" s="141"/>
      <c r="BC213" s="141"/>
      <c r="BD213" s="141"/>
      <c r="BE213" s="141"/>
      <c r="BF213" s="141"/>
      <c r="BG213" s="141"/>
      <c r="BH213" s="215">
        <f>BH214</f>
        <v>5000</v>
      </c>
      <c r="BI213" s="217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215">
        <f>BU214</f>
        <v>4991</v>
      </c>
      <c r="BV213" s="216"/>
      <c r="BW213" s="216"/>
      <c r="BX213" s="216"/>
      <c r="BY213" s="216"/>
      <c r="BZ213" s="216"/>
      <c r="CA213" s="216"/>
      <c r="CB213" s="216"/>
      <c r="CC213" s="216"/>
      <c r="CD213" s="216"/>
      <c r="CE213" s="216"/>
      <c r="CF213" s="216"/>
      <c r="CG213" s="216"/>
      <c r="CH213" s="217"/>
      <c r="CI213" s="215">
        <f t="shared" si="15"/>
        <v>9</v>
      </c>
      <c r="CJ213" s="216"/>
      <c r="CK213" s="216"/>
      <c r="CL213" s="216"/>
      <c r="CM213" s="216"/>
      <c r="CN213" s="216"/>
      <c r="CO213" s="216"/>
      <c r="CP213" s="216"/>
      <c r="CQ213" s="216"/>
      <c r="CR213" s="216"/>
      <c r="CS213" s="216"/>
      <c r="CT213" s="243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18" customFormat="1" ht="18" customHeight="1">
      <c r="A214" s="394" t="s">
        <v>92</v>
      </c>
      <c r="B214" s="395"/>
      <c r="C214" s="395"/>
      <c r="D214" s="395"/>
      <c r="E214" s="395"/>
      <c r="F214" s="395"/>
      <c r="G214" s="395"/>
      <c r="H214" s="395"/>
      <c r="I214" s="395"/>
      <c r="J214" s="395"/>
      <c r="K214" s="395"/>
      <c r="L214" s="395"/>
      <c r="M214" s="395"/>
      <c r="N214" s="395"/>
      <c r="O214" s="395"/>
      <c r="P214" s="395"/>
      <c r="Q214" s="395"/>
      <c r="R214" s="395"/>
      <c r="S214" s="395"/>
      <c r="T214" s="395"/>
      <c r="U214" s="395"/>
      <c r="V214" s="395"/>
      <c r="W214" s="395"/>
      <c r="X214" s="395"/>
      <c r="Y214" s="395"/>
      <c r="Z214" s="395"/>
      <c r="AA214" s="395"/>
      <c r="AB214" s="395"/>
      <c r="AC214" s="395"/>
      <c r="AD214" s="395"/>
      <c r="AE214" s="395"/>
      <c r="AF214" s="395"/>
      <c r="AG214" s="395"/>
      <c r="AH214" s="395"/>
      <c r="AI214" s="396"/>
      <c r="AJ214" s="231" t="s">
        <v>11</v>
      </c>
      <c r="AK214" s="232"/>
      <c r="AL214" s="233"/>
      <c r="AM214" s="138"/>
      <c r="AN214" s="138"/>
      <c r="AO214" s="138"/>
      <c r="AP214" s="434" t="s">
        <v>525</v>
      </c>
      <c r="AQ214" s="435"/>
      <c r="AR214" s="435"/>
      <c r="AS214" s="435"/>
      <c r="AT214" s="435"/>
      <c r="AU214" s="435"/>
      <c r="AV214" s="435"/>
      <c r="AW214" s="435"/>
      <c r="AX214" s="435"/>
      <c r="AY214" s="435"/>
      <c r="AZ214" s="435"/>
      <c r="BA214" s="436"/>
      <c r="BB214" s="141"/>
      <c r="BC214" s="141"/>
      <c r="BD214" s="141"/>
      <c r="BE214" s="141"/>
      <c r="BF214" s="141"/>
      <c r="BG214" s="141"/>
      <c r="BH214" s="215">
        <v>5000</v>
      </c>
      <c r="BI214" s="217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215">
        <v>4991</v>
      </c>
      <c r="BV214" s="216"/>
      <c r="BW214" s="216"/>
      <c r="BX214" s="216"/>
      <c r="BY214" s="216"/>
      <c r="BZ214" s="216"/>
      <c r="CA214" s="216"/>
      <c r="CB214" s="216"/>
      <c r="CC214" s="216"/>
      <c r="CD214" s="216"/>
      <c r="CE214" s="216"/>
      <c r="CF214" s="216"/>
      <c r="CG214" s="216"/>
      <c r="CH214" s="217"/>
      <c r="CI214" s="215">
        <f t="shared" si="15"/>
        <v>9</v>
      </c>
      <c r="CJ214" s="216"/>
      <c r="CK214" s="216"/>
      <c r="CL214" s="216"/>
      <c r="CM214" s="216"/>
      <c r="CN214" s="216"/>
      <c r="CO214" s="216"/>
      <c r="CP214" s="216"/>
      <c r="CQ214" s="216"/>
      <c r="CR214" s="216"/>
      <c r="CS214" s="216"/>
      <c r="CT214" s="243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98" s="53" customFormat="1" ht="54.75" customHeight="1">
      <c r="A215" s="292" t="s">
        <v>580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293" t="s">
        <v>11</v>
      </c>
      <c r="AK215" s="171"/>
      <c r="AL215" s="172"/>
      <c r="AM215" s="15"/>
      <c r="AN215" s="15"/>
      <c r="AO215" s="15"/>
      <c r="AP215" s="170" t="s">
        <v>579</v>
      </c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2"/>
      <c r="BB215" s="77"/>
      <c r="BC215" s="77"/>
      <c r="BD215" s="77"/>
      <c r="BE215" s="77"/>
      <c r="BF215" s="77"/>
      <c r="BG215" s="77"/>
      <c r="BH215" s="173">
        <f>BH216</f>
        <v>7700</v>
      </c>
      <c r="BI215" s="175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173">
        <f>BU216</f>
        <v>7616.76</v>
      </c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75"/>
      <c r="CI215" s="173">
        <f t="shared" si="15"/>
        <v>83.23999999999978</v>
      </c>
      <c r="CJ215" s="174"/>
      <c r="CK215" s="174"/>
      <c r="CL215" s="174"/>
      <c r="CM215" s="174"/>
      <c r="CN215" s="174"/>
      <c r="CO215" s="174"/>
      <c r="CP215" s="174"/>
      <c r="CQ215" s="174"/>
      <c r="CR215" s="174"/>
      <c r="CS215" s="174"/>
      <c r="CT215" s="176"/>
    </row>
    <row r="216" spans="1:98" s="20" customFormat="1" ht="86.25" customHeight="1">
      <c r="A216" s="292" t="s">
        <v>337</v>
      </c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293" t="s">
        <v>11</v>
      </c>
      <c r="AK216" s="171"/>
      <c r="AL216" s="172"/>
      <c r="AM216" s="15"/>
      <c r="AN216" s="15"/>
      <c r="AO216" s="15"/>
      <c r="AP216" s="170" t="s">
        <v>338</v>
      </c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2"/>
      <c r="BB216" s="77"/>
      <c r="BC216" s="77"/>
      <c r="BD216" s="77"/>
      <c r="BE216" s="77"/>
      <c r="BF216" s="77"/>
      <c r="BG216" s="77"/>
      <c r="BH216" s="173">
        <f>BH217</f>
        <v>7700</v>
      </c>
      <c r="BI216" s="175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173">
        <f>BU217</f>
        <v>7616.76</v>
      </c>
      <c r="BV216" s="174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75"/>
      <c r="CI216" s="173">
        <f>BH216-BU216</f>
        <v>83.23999999999978</v>
      </c>
      <c r="CJ216" s="174"/>
      <c r="CK216" s="174"/>
      <c r="CL216" s="174"/>
      <c r="CM216" s="174"/>
      <c r="CN216" s="174"/>
      <c r="CO216" s="174"/>
      <c r="CP216" s="174"/>
      <c r="CQ216" s="174"/>
      <c r="CR216" s="174"/>
      <c r="CS216" s="174"/>
      <c r="CT216" s="176"/>
    </row>
    <row r="217" spans="1:98" s="20" customFormat="1" ht="145.5" customHeight="1">
      <c r="A217" s="292" t="s">
        <v>336</v>
      </c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293" t="s">
        <v>11</v>
      </c>
      <c r="AK217" s="171"/>
      <c r="AL217" s="171"/>
      <c r="AM217" s="171"/>
      <c r="AN217" s="171"/>
      <c r="AO217" s="172"/>
      <c r="AP217" s="170" t="s">
        <v>339</v>
      </c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2"/>
      <c r="BB217" s="77"/>
      <c r="BC217" s="77"/>
      <c r="BD217" s="77"/>
      <c r="BE217" s="77"/>
      <c r="BF217" s="77"/>
      <c r="BG217" s="77"/>
      <c r="BH217" s="173">
        <f>BH218</f>
        <v>7700</v>
      </c>
      <c r="BI217" s="175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173">
        <f>BU218</f>
        <v>7616.76</v>
      </c>
      <c r="BV217" s="174"/>
      <c r="BW217" s="174"/>
      <c r="BX217" s="174"/>
      <c r="BY217" s="174"/>
      <c r="BZ217" s="174"/>
      <c r="CA217" s="174"/>
      <c r="CB217" s="174"/>
      <c r="CC217" s="174"/>
      <c r="CD217" s="174"/>
      <c r="CE217" s="174"/>
      <c r="CF217" s="174"/>
      <c r="CG217" s="174"/>
      <c r="CH217" s="175"/>
      <c r="CI217" s="173">
        <f t="shared" si="15"/>
        <v>83.23999999999978</v>
      </c>
      <c r="CJ217" s="174"/>
      <c r="CK217" s="174"/>
      <c r="CL217" s="174"/>
      <c r="CM217" s="174"/>
      <c r="CN217" s="174"/>
      <c r="CO217" s="174"/>
      <c r="CP217" s="174"/>
      <c r="CQ217" s="174"/>
      <c r="CR217" s="174"/>
      <c r="CS217" s="174"/>
      <c r="CT217" s="176"/>
    </row>
    <row r="218" spans="1:188" s="18" customFormat="1" ht="48" customHeight="1">
      <c r="A218" s="292" t="s">
        <v>375</v>
      </c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293" t="s">
        <v>11</v>
      </c>
      <c r="AK218" s="171"/>
      <c r="AL218" s="172"/>
      <c r="AM218" s="15"/>
      <c r="AN218" s="15"/>
      <c r="AO218" s="15"/>
      <c r="AP218" s="170" t="s">
        <v>340</v>
      </c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2"/>
      <c r="BB218" s="77"/>
      <c r="BC218" s="77"/>
      <c r="BD218" s="77"/>
      <c r="BE218" s="77"/>
      <c r="BF218" s="77"/>
      <c r="BG218" s="77"/>
      <c r="BH218" s="173">
        <f>BH220</f>
        <v>7700</v>
      </c>
      <c r="BI218" s="175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173">
        <f>BU220</f>
        <v>7616.76</v>
      </c>
      <c r="BV218" s="174"/>
      <c r="BW218" s="174"/>
      <c r="BX218" s="174"/>
      <c r="BY218" s="174"/>
      <c r="BZ218" s="174"/>
      <c r="CA218" s="174"/>
      <c r="CB218" s="174"/>
      <c r="CC218" s="174"/>
      <c r="CD218" s="174"/>
      <c r="CE218" s="174"/>
      <c r="CF218" s="174"/>
      <c r="CG218" s="174"/>
      <c r="CH218" s="175"/>
      <c r="CI218" s="173">
        <f t="shared" si="15"/>
        <v>83.23999999999978</v>
      </c>
      <c r="CJ218" s="174"/>
      <c r="CK218" s="174"/>
      <c r="CL218" s="174"/>
      <c r="CM218" s="174"/>
      <c r="CN218" s="174"/>
      <c r="CO218" s="174"/>
      <c r="CP218" s="174"/>
      <c r="CQ218" s="174"/>
      <c r="CR218" s="174"/>
      <c r="CS218" s="174"/>
      <c r="CT218" s="176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18" customFormat="1" ht="24.75" customHeight="1">
      <c r="A219" s="294" t="s">
        <v>93</v>
      </c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5"/>
      <c r="AG219" s="295"/>
      <c r="AH219" s="295"/>
      <c r="AI219" s="295"/>
      <c r="AJ219" s="293" t="s">
        <v>11</v>
      </c>
      <c r="AK219" s="171"/>
      <c r="AL219" s="172"/>
      <c r="AM219" s="15"/>
      <c r="AN219" s="15"/>
      <c r="AO219" s="15"/>
      <c r="AP219" s="170" t="s">
        <v>341</v>
      </c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2"/>
      <c r="BB219" s="77"/>
      <c r="BC219" s="77"/>
      <c r="BD219" s="77"/>
      <c r="BE219" s="77"/>
      <c r="BF219" s="77"/>
      <c r="BG219" s="77"/>
      <c r="BH219" s="173">
        <f>BH220</f>
        <v>7700</v>
      </c>
      <c r="BI219" s="175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173">
        <f>BU220</f>
        <v>7616.76</v>
      </c>
      <c r="BV219" s="174"/>
      <c r="BW219" s="174"/>
      <c r="BX219" s="174"/>
      <c r="BY219" s="174"/>
      <c r="BZ219" s="174"/>
      <c r="CA219" s="174"/>
      <c r="CB219" s="174"/>
      <c r="CC219" s="174"/>
      <c r="CD219" s="174"/>
      <c r="CE219" s="174"/>
      <c r="CF219" s="174"/>
      <c r="CG219" s="174"/>
      <c r="CH219" s="175"/>
      <c r="CI219" s="173">
        <f t="shared" si="15"/>
        <v>83.23999999999978</v>
      </c>
      <c r="CJ219" s="174"/>
      <c r="CK219" s="174"/>
      <c r="CL219" s="174"/>
      <c r="CM219" s="174"/>
      <c r="CN219" s="174"/>
      <c r="CO219" s="174"/>
      <c r="CP219" s="174"/>
      <c r="CQ219" s="174"/>
      <c r="CR219" s="174"/>
      <c r="CS219" s="174"/>
      <c r="CT219" s="176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18" customFormat="1" ht="24.75" customHeight="1">
      <c r="A220" s="294" t="s">
        <v>139</v>
      </c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  <c r="AA220" s="295"/>
      <c r="AB220" s="295"/>
      <c r="AC220" s="295"/>
      <c r="AD220" s="295"/>
      <c r="AE220" s="295"/>
      <c r="AF220" s="295"/>
      <c r="AG220" s="295"/>
      <c r="AH220" s="295"/>
      <c r="AI220" s="295"/>
      <c r="AJ220" s="293" t="s">
        <v>11</v>
      </c>
      <c r="AK220" s="171"/>
      <c r="AL220" s="172"/>
      <c r="AM220" s="15"/>
      <c r="AN220" s="15"/>
      <c r="AO220" s="15"/>
      <c r="AP220" s="170" t="s">
        <v>342</v>
      </c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2"/>
      <c r="BB220" s="77"/>
      <c r="BC220" s="77"/>
      <c r="BD220" s="77"/>
      <c r="BE220" s="77"/>
      <c r="BF220" s="77"/>
      <c r="BG220" s="77"/>
      <c r="BH220" s="173">
        <f>BH221</f>
        <v>7700</v>
      </c>
      <c r="BI220" s="175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173">
        <f>BU221</f>
        <v>7616.76</v>
      </c>
      <c r="BV220" s="174"/>
      <c r="BW220" s="174"/>
      <c r="BX220" s="174"/>
      <c r="BY220" s="174"/>
      <c r="BZ220" s="174"/>
      <c r="CA220" s="174"/>
      <c r="CB220" s="174"/>
      <c r="CC220" s="174"/>
      <c r="CD220" s="174"/>
      <c r="CE220" s="174"/>
      <c r="CF220" s="174"/>
      <c r="CG220" s="174"/>
      <c r="CH220" s="175"/>
      <c r="CI220" s="173">
        <f t="shared" si="15"/>
        <v>83.23999999999978</v>
      </c>
      <c r="CJ220" s="174"/>
      <c r="CK220" s="174"/>
      <c r="CL220" s="174"/>
      <c r="CM220" s="174"/>
      <c r="CN220" s="174"/>
      <c r="CO220" s="174"/>
      <c r="CP220" s="174"/>
      <c r="CQ220" s="174"/>
      <c r="CR220" s="174"/>
      <c r="CS220" s="174"/>
      <c r="CT220" s="176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18" customFormat="1" ht="24.75" customHeight="1">
      <c r="A221" s="294" t="s">
        <v>85</v>
      </c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5"/>
      <c r="AG221" s="295"/>
      <c r="AH221" s="295"/>
      <c r="AI221" s="295"/>
      <c r="AJ221" s="293" t="s">
        <v>11</v>
      </c>
      <c r="AK221" s="171"/>
      <c r="AL221" s="172"/>
      <c r="AM221" s="15"/>
      <c r="AN221" s="15"/>
      <c r="AO221" s="15"/>
      <c r="AP221" s="170" t="s">
        <v>343</v>
      </c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2"/>
      <c r="BB221" s="77"/>
      <c r="BC221" s="77"/>
      <c r="BD221" s="77"/>
      <c r="BE221" s="77"/>
      <c r="BF221" s="77"/>
      <c r="BG221" s="77"/>
      <c r="BH221" s="173">
        <v>7700</v>
      </c>
      <c r="BI221" s="175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173">
        <v>7616.76</v>
      </c>
      <c r="BV221" s="174"/>
      <c r="BW221" s="174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5"/>
      <c r="CI221" s="173">
        <f t="shared" si="15"/>
        <v>83.23999999999978</v>
      </c>
      <c r="CJ221" s="174"/>
      <c r="CK221" s="174"/>
      <c r="CL221" s="174"/>
      <c r="CM221" s="174"/>
      <c r="CN221" s="174"/>
      <c r="CO221" s="174"/>
      <c r="CP221" s="174"/>
      <c r="CQ221" s="174"/>
      <c r="CR221" s="174"/>
      <c r="CS221" s="174"/>
      <c r="CT221" s="176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98" s="53" customFormat="1" ht="53.25" customHeight="1">
      <c r="A222" s="292" t="s">
        <v>581</v>
      </c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293" t="s">
        <v>11</v>
      </c>
      <c r="AK222" s="171"/>
      <c r="AL222" s="172"/>
      <c r="AM222" s="15"/>
      <c r="AN222" s="15"/>
      <c r="AO222" s="15"/>
      <c r="AP222" s="170" t="s">
        <v>582</v>
      </c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2"/>
      <c r="BB222" s="77"/>
      <c r="BC222" s="77"/>
      <c r="BD222" s="77"/>
      <c r="BE222" s="77"/>
      <c r="BF222" s="77"/>
      <c r="BG222" s="77"/>
      <c r="BH222" s="173">
        <f>BH223</f>
        <v>20000</v>
      </c>
      <c r="BI222" s="175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173">
        <f>BU223</f>
        <v>20000</v>
      </c>
      <c r="BV222" s="174"/>
      <c r="BW222" s="174"/>
      <c r="BX222" s="174"/>
      <c r="BY222" s="174"/>
      <c r="BZ222" s="174"/>
      <c r="CA222" s="174"/>
      <c r="CB222" s="174"/>
      <c r="CC222" s="174"/>
      <c r="CD222" s="174"/>
      <c r="CE222" s="174"/>
      <c r="CF222" s="174"/>
      <c r="CG222" s="174"/>
      <c r="CH222" s="175"/>
      <c r="CI222" s="173">
        <f aca="true" t="shared" si="16" ref="CI222:CI228">BH222-BU222</f>
        <v>0</v>
      </c>
      <c r="CJ222" s="174"/>
      <c r="CK222" s="174"/>
      <c r="CL222" s="174"/>
      <c r="CM222" s="174"/>
      <c r="CN222" s="174"/>
      <c r="CO222" s="174"/>
      <c r="CP222" s="174"/>
      <c r="CQ222" s="174"/>
      <c r="CR222" s="174"/>
      <c r="CS222" s="174"/>
      <c r="CT222" s="176"/>
    </row>
    <row r="223" spans="1:98" s="53" customFormat="1" ht="83.25" customHeight="1">
      <c r="A223" s="292" t="s">
        <v>347</v>
      </c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293" t="s">
        <v>11</v>
      </c>
      <c r="AK223" s="171"/>
      <c r="AL223" s="172"/>
      <c r="AM223" s="15"/>
      <c r="AN223" s="15"/>
      <c r="AO223" s="15"/>
      <c r="AP223" s="170" t="s">
        <v>345</v>
      </c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2"/>
      <c r="BB223" s="77"/>
      <c r="BC223" s="77"/>
      <c r="BD223" s="77"/>
      <c r="BE223" s="77"/>
      <c r="BF223" s="77"/>
      <c r="BG223" s="77"/>
      <c r="BH223" s="173">
        <f>BH224</f>
        <v>20000</v>
      </c>
      <c r="BI223" s="175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173">
        <f>BU224</f>
        <v>20000</v>
      </c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/>
      <c r="CH223" s="175"/>
      <c r="CI223" s="173">
        <f>BH223-BU223</f>
        <v>0</v>
      </c>
      <c r="CJ223" s="174"/>
      <c r="CK223" s="174"/>
      <c r="CL223" s="174"/>
      <c r="CM223" s="174"/>
      <c r="CN223" s="174"/>
      <c r="CO223" s="174"/>
      <c r="CP223" s="174"/>
      <c r="CQ223" s="174"/>
      <c r="CR223" s="174"/>
      <c r="CS223" s="174"/>
      <c r="CT223" s="176"/>
    </row>
    <row r="224" spans="1:98" s="20" customFormat="1" ht="180" customHeight="1">
      <c r="A224" s="292" t="s">
        <v>346</v>
      </c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293" t="s">
        <v>11</v>
      </c>
      <c r="AK224" s="171"/>
      <c r="AL224" s="171"/>
      <c r="AM224" s="171"/>
      <c r="AN224" s="171"/>
      <c r="AO224" s="172"/>
      <c r="AP224" s="170" t="s">
        <v>348</v>
      </c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2"/>
      <c r="BB224" s="77"/>
      <c r="BC224" s="77"/>
      <c r="BD224" s="77"/>
      <c r="BE224" s="77"/>
      <c r="BF224" s="77"/>
      <c r="BG224" s="77"/>
      <c r="BH224" s="173">
        <f>BH225</f>
        <v>20000</v>
      </c>
      <c r="BI224" s="175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173">
        <f>BU225</f>
        <v>20000</v>
      </c>
      <c r="BV224" s="174"/>
      <c r="BW224" s="174"/>
      <c r="BX224" s="174"/>
      <c r="BY224" s="174"/>
      <c r="BZ224" s="174"/>
      <c r="CA224" s="174"/>
      <c r="CB224" s="174"/>
      <c r="CC224" s="174"/>
      <c r="CD224" s="174"/>
      <c r="CE224" s="174"/>
      <c r="CF224" s="174"/>
      <c r="CG224" s="174"/>
      <c r="CH224" s="175"/>
      <c r="CI224" s="173">
        <f t="shared" si="16"/>
        <v>0</v>
      </c>
      <c r="CJ224" s="174"/>
      <c r="CK224" s="174"/>
      <c r="CL224" s="174"/>
      <c r="CM224" s="174"/>
      <c r="CN224" s="174"/>
      <c r="CO224" s="174"/>
      <c r="CP224" s="174"/>
      <c r="CQ224" s="174"/>
      <c r="CR224" s="174"/>
      <c r="CS224" s="174"/>
      <c r="CT224" s="176"/>
    </row>
    <row r="225" spans="1:188" s="18" customFormat="1" ht="48" customHeight="1">
      <c r="A225" s="292" t="s">
        <v>375</v>
      </c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293" t="s">
        <v>11</v>
      </c>
      <c r="AK225" s="171"/>
      <c r="AL225" s="172"/>
      <c r="AM225" s="15"/>
      <c r="AN225" s="15"/>
      <c r="AO225" s="15"/>
      <c r="AP225" s="170" t="s">
        <v>349</v>
      </c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2"/>
      <c r="BB225" s="77"/>
      <c r="BC225" s="77"/>
      <c r="BD225" s="77"/>
      <c r="BE225" s="77"/>
      <c r="BF225" s="77"/>
      <c r="BG225" s="77"/>
      <c r="BH225" s="173">
        <f>BH227</f>
        <v>20000</v>
      </c>
      <c r="BI225" s="175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173">
        <f>BU227</f>
        <v>20000</v>
      </c>
      <c r="BV225" s="174"/>
      <c r="BW225" s="174"/>
      <c r="BX225" s="174"/>
      <c r="BY225" s="174"/>
      <c r="BZ225" s="174"/>
      <c r="CA225" s="174"/>
      <c r="CB225" s="174"/>
      <c r="CC225" s="174"/>
      <c r="CD225" s="174"/>
      <c r="CE225" s="174"/>
      <c r="CF225" s="174"/>
      <c r="CG225" s="174"/>
      <c r="CH225" s="175"/>
      <c r="CI225" s="173">
        <f t="shared" si="16"/>
        <v>0</v>
      </c>
      <c r="CJ225" s="174"/>
      <c r="CK225" s="174"/>
      <c r="CL225" s="174"/>
      <c r="CM225" s="174"/>
      <c r="CN225" s="174"/>
      <c r="CO225" s="174"/>
      <c r="CP225" s="174"/>
      <c r="CQ225" s="174"/>
      <c r="CR225" s="174"/>
      <c r="CS225" s="174"/>
      <c r="CT225" s="176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18" customFormat="1" ht="24.75" customHeight="1">
      <c r="A226" s="294" t="s">
        <v>93</v>
      </c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  <c r="AA226" s="295"/>
      <c r="AB226" s="295"/>
      <c r="AC226" s="295"/>
      <c r="AD226" s="295"/>
      <c r="AE226" s="295"/>
      <c r="AF226" s="295"/>
      <c r="AG226" s="295"/>
      <c r="AH226" s="295"/>
      <c r="AI226" s="295"/>
      <c r="AJ226" s="293" t="s">
        <v>11</v>
      </c>
      <c r="AK226" s="171"/>
      <c r="AL226" s="172"/>
      <c r="AM226" s="15"/>
      <c r="AN226" s="15"/>
      <c r="AO226" s="15"/>
      <c r="AP226" s="170" t="s">
        <v>350</v>
      </c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2"/>
      <c r="BB226" s="77"/>
      <c r="BC226" s="77"/>
      <c r="BD226" s="77"/>
      <c r="BE226" s="77"/>
      <c r="BF226" s="77"/>
      <c r="BG226" s="77"/>
      <c r="BH226" s="173">
        <f>BH227</f>
        <v>20000</v>
      </c>
      <c r="BI226" s="175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173">
        <f>BU227</f>
        <v>20000</v>
      </c>
      <c r="BV226" s="174"/>
      <c r="BW226" s="174"/>
      <c r="BX226" s="174"/>
      <c r="BY226" s="174"/>
      <c r="BZ226" s="174"/>
      <c r="CA226" s="174"/>
      <c r="CB226" s="174"/>
      <c r="CC226" s="174"/>
      <c r="CD226" s="174"/>
      <c r="CE226" s="174"/>
      <c r="CF226" s="174"/>
      <c r="CG226" s="174"/>
      <c r="CH226" s="175"/>
      <c r="CI226" s="173">
        <f t="shared" si="16"/>
        <v>0</v>
      </c>
      <c r="CJ226" s="174"/>
      <c r="CK226" s="174"/>
      <c r="CL226" s="174"/>
      <c r="CM226" s="174"/>
      <c r="CN226" s="174"/>
      <c r="CO226" s="174"/>
      <c r="CP226" s="174"/>
      <c r="CQ226" s="174"/>
      <c r="CR226" s="174"/>
      <c r="CS226" s="174"/>
      <c r="CT226" s="176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18" customFormat="1" ht="24.75" customHeight="1">
      <c r="A227" s="294" t="s">
        <v>139</v>
      </c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5"/>
      <c r="AG227" s="295"/>
      <c r="AH227" s="295"/>
      <c r="AI227" s="295"/>
      <c r="AJ227" s="293" t="s">
        <v>11</v>
      </c>
      <c r="AK227" s="171"/>
      <c r="AL227" s="172"/>
      <c r="AM227" s="15"/>
      <c r="AN227" s="15"/>
      <c r="AO227" s="15"/>
      <c r="AP227" s="170" t="s">
        <v>351</v>
      </c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2"/>
      <c r="BB227" s="77"/>
      <c r="BC227" s="77"/>
      <c r="BD227" s="77"/>
      <c r="BE227" s="77"/>
      <c r="BF227" s="77"/>
      <c r="BG227" s="77"/>
      <c r="BH227" s="173">
        <f>BH228</f>
        <v>20000</v>
      </c>
      <c r="BI227" s="175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173">
        <f>BU228</f>
        <v>20000</v>
      </c>
      <c r="BV227" s="174"/>
      <c r="BW227" s="174"/>
      <c r="BX227" s="174"/>
      <c r="BY227" s="174"/>
      <c r="BZ227" s="174"/>
      <c r="CA227" s="174"/>
      <c r="CB227" s="174"/>
      <c r="CC227" s="174"/>
      <c r="CD227" s="174"/>
      <c r="CE227" s="174"/>
      <c r="CF227" s="174"/>
      <c r="CG227" s="174"/>
      <c r="CH227" s="175"/>
      <c r="CI227" s="173">
        <f t="shared" si="16"/>
        <v>0</v>
      </c>
      <c r="CJ227" s="174"/>
      <c r="CK227" s="174"/>
      <c r="CL227" s="174"/>
      <c r="CM227" s="174"/>
      <c r="CN227" s="174"/>
      <c r="CO227" s="174"/>
      <c r="CP227" s="174"/>
      <c r="CQ227" s="174"/>
      <c r="CR227" s="174"/>
      <c r="CS227" s="174"/>
      <c r="CT227" s="176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18" customFormat="1" ht="24.75" customHeight="1">
      <c r="A228" s="292" t="s">
        <v>151</v>
      </c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293" t="s">
        <v>11</v>
      </c>
      <c r="AK228" s="171"/>
      <c r="AL228" s="172"/>
      <c r="AM228" s="15"/>
      <c r="AN228" s="15"/>
      <c r="AO228" s="15"/>
      <c r="AP228" s="170" t="s">
        <v>352</v>
      </c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2"/>
      <c r="BB228" s="77"/>
      <c r="BC228" s="77"/>
      <c r="BD228" s="77"/>
      <c r="BE228" s="77"/>
      <c r="BF228" s="77"/>
      <c r="BG228" s="77"/>
      <c r="BH228" s="173">
        <v>20000</v>
      </c>
      <c r="BI228" s="175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173">
        <v>20000</v>
      </c>
      <c r="BV228" s="174"/>
      <c r="BW228" s="174"/>
      <c r="BX228" s="174"/>
      <c r="BY228" s="174"/>
      <c r="BZ228" s="174"/>
      <c r="CA228" s="174"/>
      <c r="CB228" s="174"/>
      <c r="CC228" s="174"/>
      <c r="CD228" s="174"/>
      <c r="CE228" s="174"/>
      <c r="CF228" s="174"/>
      <c r="CG228" s="174"/>
      <c r="CH228" s="175"/>
      <c r="CI228" s="173">
        <f t="shared" si="16"/>
        <v>0</v>
      </c>
      <c r="CJ228" s="174"/>
      <c r="CK228" s="174"/>
      <c r="CL228" s="174"/>
      <c r="CM228" s="174"/>
      <c r="CN228" s="174"/>
      <c r="CO228" s="174"/>
      <c r="CP228" s="174"/>
      <c r="CQ228" s="174"/>
      <c r="CR228" s="174"/>
      <c r="CS228" s="174"/>
      <c r="CT228" s="176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98" s="65" customFormat="1" ht="24" customHeight="1">
      <c r="A229" s="377" t="s">
        <v>361</v>
      </c>
      <c r="B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12" t="s">
        <v>11</v>
      </c>
      <c r="AK229" s="313"/>
      <c r="AL229" s="314"/>
      <c r="AM229" s="81"/>
      <c r="AN229" s="81"/>
      <c r="AO229" s="81"/>
      <c r="AP229" s="315" t="s">
        <v>189</v>
      </c>
      <c r="AQ229" s="313"/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4"/>
      <c r="BB229" s="82"/>
      <c r="BC229" s="82"/>
      <c r="BD229" s="82"/>
      <c r="BE229" s="82"/>
      <c r="BF229" s="82"/>
      <c r="BG229" s="82"/>
      <c r="BH229" s="322">
        <f>BH230</f>
        <v>61300</v>
      </c>
      <c r="BI229" s="323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322">
        <f>BU230</f>
        <v>61206.08</v>
      </c>
      <c r="BV229" s="324"/>
      <c r="BW229" s="324"/>
      <c r="BX229" s="324"/>
      <c r="BY229" s="324"/>
      <c r="BZ229" s="324"/>
      <c r="CA229" s="324"/>
      <c r="CB229" s="324"/>
      <c r="CC229" s="324"/>
      <c r="CD229" s="324"/>
      <c r="CE229" s="324"/>
      <c r="CF229" s="324"/>
      <c r="CG229" s="324"/>
      <c r="CH229" s="323"/>
      <c r="CI229" s="322">
        <f>BH229-BU229</f>
        <v>93.91999999999825</v>
      </c>
      <c r="CJ229" s="324"/>
      <c r="CK229" s="324"/>
      <c r="CL229" s="324"/>
      <c r="CM229" s="324"/>
      <c r="CN229" s="324"/>
      <c r="CO229" s="324"/>
      <c r="CP229" s="324"/>
      <c r="CQ229" s="324"/>
      <c r="CR229" s="324"/>
      <c r="CS229" s="324"/>
      <c r="CT229" s="338"/>
    </row>
    <row r="230" spans="1:188" s="38" customFormat="1" ht="30" customHeight="1">
      <c r="A230" s="384" t="s">
        <v>187</v>
      </c>
      <c r="B230" s="385"/>
      <c r="C230" s="385"/>
      <c r="D230" s="385"/>
      <c r="E230" s="385"/>
      <c r="F230" s="385"/>
      <c r="G230" s="385"/>
      <c r="H230" s="385"/>
      <c r="I230" s="385"/>
      <c r="J230" s="385"/>
      <c r="K230" s="385"/>
      <c r="L230" s="385"/>
      <c r="M230" s="385"/>
      <c r="N230" s="385"/>
      <c r="O230" s="385"/>
      <c r="P230" s="385"/>
      <c r="Q230" s="385"/>
      <c r="R230" s="385"/>
      <c r="S230" s="385"/>
      <c r="T230" s="385"/>
      <c r="U230" s="385"/>
      <c r="V230" s="385"/>
      <c r="W230" s="385"/>
      <c r="X230" s="385"/>
      <c r="Y230" s="385"/>
      <c r="Z230" s="385"/>
      <c r="AA230" s="385"/>
      <c r="AB230" s="385"/>
      <c r="AC230" s="385"/>
      <c r="AD230" s="385"/>
      <c r="AE230" s="385"/>
      <c r="AF230" s="385"/>
      <c r="AG230" s="385"/>
      <c r="AH230" s="385"/>
      <c r="AI230" s="385"/>
      <c r="AJ230" s="321" t="s">
        <v>11</v>
      </c>
      <c r="AK230" s="190"/>
      <c r="AL230" s="190"/>
      <c r="AM230" s="190"/>
      <c r="AN230" s="190"/>
      <c r="AO230" s="191"/>
      <c r="AP230" s="189" t="s">
        <v>188</v>
      </c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1"/>
      <c r="BB230" s="90"/>
      <c r="BC230" s="90"/>
      <c r="BD230" s="90"/>
      <c r="BE230" s="90"/>
      <c r="BF230" s="90"/>
      <c r="BG230" s="90"/>
      <c r="BH230" s="193">
        <f>BH231</f>
        <v>61300</v>
      </c>
      <c r="BI230" s="195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193">
        <f>BU231</f>
        <v>61206.08</v>
      </c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5"/>
      <c r="CI230" s="193">
        <f>BH230-BU230</f>
        <v>93.91999999999825</v>
      </c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6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</row>
    <row r="231" spans="1:188" s="38" customFormat="1" ht="53.25" customHeight="1">
      <c r="A231" s="292" t="s">
        <v>583</v>
      </c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293" t="s">
        <v>11</v>
      </c>
      <c r="AK231" s="171"/>
      <c r="AL231" s="171"/>
      <c r="AM231" s="171"/>
      <c r="AN231" s="171"/>
      <c r="AO231" s="172"/>
      <c r="AP231" s="170" t="s">
        <v>584</v>
      </c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2"/>
      <c r="BB231" s="77"/>
      <c r="BC231" s="77"/>
      <c r="BD231" s="77"/>
      <c r="BE231" s="77"/>
      <c r="BF231" s="77"/>
      <c r="BG231" s="77"/>
      <c r="BH231" s="173">
        <f>BH232</f>
        <v>61300</v>
      </c>
      <c r="BI231" s="175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173">
        <f>BU232</f>
        <v>61206.08</v>
      </c>
      <c r="BV231" s="174"/>
      <c r="BW231" s="174"/>
      <c r="BX231" s="174"/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5"/>
      <c r="CI231" s="173">
        <f>BH231-BU231</f>
        <v>93.91999999999825</v>
      </c>
      <c r="CJ231" s="174"/>
      <c r="CK231" s="174"/>
      <c r="CL231" s="174"/>
      <c r="CM231" s="174"/>
      <c r="CN231" s="174"/>
      <c r="CO231" s="174"/>
      <c r="CP231" s="174"/>
      <c r="CQ231" s="174"/>
      <c r="CR231" s="174"/>
      <c r="CS231" s="174"/>
      <c r="CT231" s="176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</row>
    <row r="232" spans="1:98" s="53" customFormat="1" ht="93" customHeight="1">
      <c r="A232" s="292" t="s">
        <v>354</v>
      </c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293" t="s">
        <v>11</v>
      </c>
      <c r="AK232" s="171"/>
      <c r="AL232" s="172"/>
      <c r="AM232" s="15"/>
      <c r="AN232" s="15"/>
      <c r="AO232" s="15"/>
      <c r="AP232" s="170" t="s">
        <v>355</v>
      </c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2"/>
      <c r="BB232" s="77"/>
      <c r="BC232" s="77"/>
      <c r="BD232" s="77"/>
      <c r="BE232" s="77"/>
      <c r="BF232" s="77"/>
      <c r="BG232" s="77"/>
      <c r="BH232" s="173">
        <f>BH233</f>
        <v>61300</v>
      </c>
      <c r="BI232" s="175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173">
        <f>BU233</f>
        <v>61206.08</v>
      </c>
      <c r="BV232" s="174"/>
      <c r="BW232" s="174"/>
      <c r="BX232" s="174"/>
      <c r="BY232" s="174"/>
      <c r="BZ232" s="174"/>
      <c r="CA232" s="174"/>
      <c r="CB232" s="174"/>
      <c r="CC232" s="174"/>
      <c r="CD232" s="174"/>
      <c r="CE232" s="174"/>
      <c r="CF232" s="174"/>
      <c r="CG232" s="174"/>
      <c r="CH232" s="175"/>
      <c r="CI232" s="173">
        <f aca="true" t="shared" si="17" ref="CI232:CI237">BH232-BU232</f>
        <v>93.91999999999825</v>
      </c>
      <c r="CJ232" s="174"/>
      <c r="CK232" s="174"/>
      <c r="CL232" s="174"/>
      <c r="CM232" s="174"/>
      <c r="CN232" s="174"/>
      <c r="CO232" s="174"/>
      <c r="CP232" s="174"/>
      <c r="CQ232" s="174"/>
      <c r="CR232" s="174"/>
      <c r="CS232" s="174"/>
      <c r="CT232" s="176"/>
    </row>
    <row r="233" spans="1:98" s="20" customFormat="1" ht="132.75" customHeight="1">
      <c r="A233" s="292" t="s">
        <v>353</v>
      </c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293" t="s">
        <v>11</v>
      </c>
      <c r="AK233" s="171"/>
      <c r="AL233" s="171"/>
      <c r="AM233" s="171"/>
      <c r="AN233" s="171"/>
      <c r="AO233" s="172"/>
      <c r="AP233" s="170" t="s">
        <v>356</v>
      </c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2"/>
      <c r="BB233" s="77"/>
      <c r="BC233" s="77"/>
      <c r="BD233" s="77"/>
      <c r="BE233" s="77"/>
      <c r="BF233" s="77"/>
      <c r="BG233" s="77"/>
      <c r="BH233" s="173">
        <f>BH234</f>
        <v>61300</v>
      </c>
      <c r="BI233" s="175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173">
        <f>BU234</f>
        <v>61206.08</v>
      </c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4"/>
      <c r="CF233" s="174"/>
      <c r="CG233" s="174"/>
      <c r="CH233" s="175"/>
      <c r="CI233" s="173">
        <f t="shared" si="17"/>
        <v>93.91999999999825</v>
      </c>
      <c r="CJ233" s="174"/>
      <c r="CK233" s="174"/>
      <c r="CL233" s="174"/>
      <c r="CM233" s="174"/>
      <c r="CN233" s="174"/>
      <c r="CO233" s="174"/>
      <c r="CP233" s="174"/>
      <c r="CQ233" s="174"/>
      <c r="CR233" s="174"/>
      <c r="CS233" s="174"/>
      <c r="CT233" s="176"/>
    </row>
    <row r="234" spans="1:188" s="18" customFormat="1" ht="48" customHeight="1">
      <c r="A234" s="292" t="s">
        <v>375</v>
      </c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293" t="s">
        <v>11</v>
      </c>
      <c r="AK234" s="171"/>
      <c r="AL234" s="172"/>
      <c r="AM234" s="15"/>
      <c r="AN234" s="15"/>
      <c r="AO234" s="15"/>
      <c r="AP234" s="170" t="s">
        <v>357</v>
      </c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2"/>
      <c r="BB234" s="77"/>
      <c r="BC234" s="77"/>
      <c r="BD234" s="77"/>
      <c r="BE234" s="77"/>
      <c r="BF234" s="77"/>
      <c r="BG234" s="77"/>
      <c r="BH234" s="173">
        <f>BH236</f>
        <v>61300</v>
      </c>
      <c r="BI234" s="175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173">
        <f>BU236</f>
        <v>61206.08</v>
      </c>
      <c r="BV234" s="174"/>
      <c r="BW234" s="174"/>
      <c r="BX234" s="174"/>
      <c r="BY234" s="174"/>
      <c r="BZ234" s="174"/>
      <c r="CA234" s="174"/>
      <c r="CB234" s="174"/>
      <c r="CC234" s="174"/>
      <c r="CD234" s="174"/>
      <c r="CE234" s="174"/>
      <c r="CF234" s="174"/>
      <c r="CG234" s="174"/>
      <c r="CH234" s="175"/>
      <c r="CI234" s="173">
        <f t="shared" si="17"/>
        <v>93.91999999999825</v>
      </c>
      <c r="CJ234" s="174"/>
      <c r="CK234" s="174"/>
      <c r="CL234" s="174"/>
      <c r="CM234" s="174"/>
      <c r="CN234" s="174"/>
      <c r="CO234" s="174"/>
      <c r="CP234" s="174"/>
      <c r="CQ234" s="174"/>
      <c r="CR234" s="174"/>
      <c r="CS234" s="174"/>
      <c r="CT234" s="176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18" customFormat="1" ht="17.25" customHeight="1">
      <c r="A235" s="294" t="s">
        <v>93</v>
      </c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  <c r="AA235" s="295"/>
      <c r="AB235" s="295"/>
      <c r="AC235" s="295"/>
      <c r="AD235" s="295"/>
      <c r="AE235" s="295"/>
      <c r="AF235" s="295"/>
      <c r="AG235" s="295"/>
      <c r="AH235" s="295"/>
      <c r="AI235" s="295"/>
      <c r="AJ235" s="293" t="s">
        <v>11</v>
      </c>
      <c r="AK235" s="171"/>
      <c r="AL235" s="172"/>
      <c r="AM235" s="15"/>
      <c r="AN235" s="15"/>
      <c r="AO235" s="15"/>
      <c r="AP235" s="170" t="s">
        <v>358</v>
      </c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2"/>
      <c r="BB235" s="77"/>
      <c r="BC235" s="77"/>
      <c r="BD235" s="77"/>
      <c r="BE235" s="77"/>
      <c r="BF235" s="77"/>
      <c r="BG235" s="77"/>
      <c r="BH235" s="173">
        <f>BH236</f>
        <v>61300</v>
      </c>
      <c r="BI235" s="175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173">
        <f>BU236</f>
        <v>61206.08</v>
      </c>
      <c r="BV235" s="174"/>
      <c r="BW235" s="174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5"/>
      <c r="CI235" s="173">
        <f t="shared" si="17"/>
        <v>93.91999999999825</v>
      </c>
      <c r="CJ235" s="174"/>
      <c r="CK235" s="174"/>
      <c r="CL235" s="174"/>
      <c r="CM235" s="174"/>
      <c r="CN235" s="174"/>
      <c r="CO235" s="174"/>
      <c r="CP235" s="174"/>
      <c r="CQ235" s="174"/>
      <c r="CR235" s="174"/>
      <c r="CS235" s="174"/>
      <c r="CT235" s="176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18" customFormat="1" ht="17.25" customHeight="1">
      <c r="A236" s="294" t="s">
        <v>139</v>
      </c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  <c r="AB236" s="295"/>
      <c r="AC236" s="295"/>
      <c r="AD236" s="295"/>
      <c r="AE236" s="295"/>
      <c r="AF236" s="295"/>
      <c r="AG236" s="295"/>
      <c r="AH236" s="295"/>
      <c r="AI236" s="295"/>
      <c r="AJ236" s="293" t="s">
        <v>11</v>
      </c>
      <c r="AK236" s="171"/>
      <c r="AL236" s="172"/>
      <c r="AM236" s="15"/>
      <c r="AN236" s="15"/>
      <c r="AO236" s="15"/>
      <c r="AP236" s="170" t="s">
        <v>359</v>
      </c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2"/>
      <c r="BB236" s="77"/>
      <c r="BC236" s="77"/>
      <c r="BD236" s="77"/>
      <c r="BE236" s="77"/>
      <c r="BF236" s="77"/>
      <c r="BG236" s="77"/>
      <c r="BH236" s="173">
        <f>BH237</f>
        <v>61300</v>
      </c>
      <c r="BI236" s="175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173">
        <f>BU237</f>
        <v>61206.08</v>
      </c>
      <c r="BV236" s="174"/>
      <c r="BW236" s="174"/>
      <c r="BX236" s="174"/>
      <c r="BY236" s="174"/>
      <c r="BZ236" s="174"/>
      <c r="CA236" s="174"/>
      <c r="CB236" s="174"/>
      <c r="CC236" s="174"/>
      <c r="CD236" s="174"/>
      <c r="CE236" s="174"/>
      <c r="CF236" s="174"/>
      <c r="CG236" s="174"/>
      <c r="CH236" s="175"/>
      <c r="CI236" s="173">
        <f t="shared" si="17"/>
        <v>93.91999999999825</v>
      </c>
      <c r="CJ236" s="174"/>
      <c r="CK236" s="174"/>
      <c r="CL236" s="174"/>
      <c r="CM236" s="174"/>
      <c r="CN236" s="174"/>
      <c r="CO236" s="174"/>
      <c r="CP236" s="174"/>
      <c r="CQ236" s="174"/>
      <c r="CR236" s="174"/>
      <c r="CS236" s="174"/>
      <c r="CT236" s="176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18" customFormat="1" ht="17.25" customHeight="1">
      <c r="A237" s="292" t="s">
        <v>85</v>
      </c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293" t="s">
        <v>11</v>
      </c>
      <c r="AK237" s="171"/>
      <c r="AL237" s="172"/>
      <c r="AM237" s="15"/>
      <c r="AN237" s="15"/>
      <c r="AO237" s="15"/>
      <c r="AP237" s="170" t="s">
        <v>360</v>
      </c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2"/>
      <c r="BB237" s="77"/>
      <c r="BC237" s="77"/>
      <c r="BD237" s="77"/>
      <c r="BE237" s="77"/>
      <c r="BF237" s="77"/>
      <c r="BG237" s="77"/>
      <c r="BH237" s="173">
        <v>61300</v>
      </c>
      <c r="BI237" s="175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173">
        <v>61206.08</v>
      </c>
      <c r="BV237" s="174"/>
      <c r="BW237" s="174"/>
      <c r="BX237" s="174"/>
      <c r="BY237" s="174"/>
      <c r="BZ237" s="174"/>
      <c r="CA237" s="174"/>
      <c r="CB237" s="174"/>
      <c r="CC237" s="174"/>
      <c r="CD237" s="174"/>
      <c r="CE237" s="174"/>
      <c r="CF237" s="174"/>
      <c r="CG237" s="174"/>
      <c r="CH237" s="175"/>
      <c r="CI237" s="173">
        <f t="shared" si="17"/>
        <v>93.91999999999825</v>
      </c>
      <c r="CJ237" s="174"/>
      <c r="CK237" s="174"/>
      <c r="CL237" s="174"/>
      <c r="CM237" s="174"/>
      <c r="CN237" s="174"/>
      <c r="CO237" s="174"/>
      <c r="CP237" s="174"/>
      <c r="CQ237" s="174"/>
      <c r="CR237" s="174"/>
      <c r="CS237" s="174"/>
      <c r="CT237" s="176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98" s="65" customFormat="1" ht="17.25" customHeight="1">
      <c r="A238" s="377" t="s">
        <v>366</v>
      </c>
      <c r="B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378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378"/>
      <c r="AB238" s="378"/>
      <c r="AC238" s="378"/>
      <c r="AD238" s="378"/>
      <c r="AE238" s="378"/>
      <c r="AF238" s="378"/>
      <c r="AG238" s="378"/>
      <c r="AH238" s="378"/>
      <c r="AI238" s="378"/>
      <c r="AJ238" s="312" t="s">
        <v>11</v>
      </c>
      <c r="AK238" s="313"/>
      <c r="AL238" s="314"/>
      <c r="AM238" s="81"/>
      <c r="AN238" s="81"/>
      <c r="AO238" s="81"/>
      <c r="AP238" s="315" t="s">
        <v>367</v>
      </c>
      <c r="AQ238" s="313"/>
      <c r="AR238" s="313"/>
      <c r="AS238" s="313"/>
      <c r="AT238" s="313"/>
      <c r="AU238" s="313"/>
      <c r="AV238" s="313"/>
      <c r="AW238" s="313"/>
      <c r="AX238" s="313"/>
      <c r="AY238" s="313"/>
      <c r="AZ238" s="313"/>
      <c r="BA238" s="314"/>
      <c r="BB238" s="82"/>
      <c r="BC238" s="82"/>
      <c r="BD238" s="82"/>
      <c r="BE238" s="82"/>
      <c r="BF238" s="82"/>
      <c r="BG238" s="82"/>
      <c r="BH238" s="322">
        <f>BH239</f>
        <v>4343900</v>
      </c>
      <c r="BI238" s="323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322">
        <f>BU239</f>
        <v>4059848.7700000005</v>
      </c>
      <c r="BV238" s="324"/>
      <c r="BW238" s="324"/>
      <c r="BX238" s="324"/>
      <c r="BY238" s="324"/>
      <c r="BZ238" s="324"/>
      <c r="CA238" s="324"/>
      <c r="CB238" s="324"/>
      <c r="CC238" s="324"/>
      <c r="CD238" s="324"/>
      <c r="CE238" s="324"/>
      <c r="CF238" s="324"/>
      <c r="CG238" s="324"/>
      <c r="CH238" s="323"/>
      <c r="CI238" s="322">
        <f aca="true" t="shared" si="18" ref="CI238:CI248">BH238-BU238</f>
        <v>284051.2299999995</v>
      </c>
      <c r="CJ238" s="324"/>
      <c r="CK238" s="324"/>
      <c r="CL238" s="324"/>
      <c r="CM238" s="324"/>
      <c r="CN238" s="324"/>
      <c r="CO238" s="324"/>
      <c r="CP238" s="324"/>
      <c r="CQ238" s="324"/>
      <c r="CR238" s="324"/>
      <c r="CS238" s="324"/>
      <c r="CT238" s="338"/>
    </row>
    <row r="239" spans="1:188" s="38" customFormat="1" ht="17.25" customHeight="1">
      <c r="A239" s="384" t="s">
        <v>368</v>
      </c>
      <c r="B239" s="385"/>
      <c r="C239" s="385"/>
      <c r="D239" s="385"/>
      <c r="E239" s="385"/>
      <c r="F239" s="385"/>
      <c r="G239" s="385"/>
      <c r="H239" s="385"/>
      <c r="I239" s="385"/>
      <c r="J239" s="385"/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  <c r="U239" s="385"/>
      <c r="V239" s="385"/>
      <c r="W239" s="385"/>
      <c r="X239" s="385"/>
      <c r="Y239" s="385"/>
      <c r="Z239" s="385"/>
      <c r="AA239" s="385"/>
      <c r="AB239" s="385"/>
      <c r="AC239" s="385"/>
      <c r="AD239" s="385"/>
      <c r="AE239" s="385"/>
      <c r="AF239" s="385"/>
      <c r="AG239" s="385"/>
      <c r="AH239" s="385"/>
      <c r="AI239" s="385"/>
      <c r="AJ239" s="321" t="s">
        <v>11</v>
      </c>
      <c r="AK239" s="190"/>
      <c r="AL239" s="190"/>
      <c r="AM239" s="190"/>
      <c r="AN239" s="190"/>
      <c r="AO239" s="191"/>
      <c r="AP239" s="189" t="s">
        <v>369</v>
      </c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1"/>
      <c r="BB239" s="90"/>
      <c r="BC239" s="90"/>
      <c r="BD239" s="90"/>
      <c r="BE239" s="90"/>
      <c r="BF239" s="90"/>
      <c r="BG239" s="90"/>
      <c r="BH239" s="193">
        <f>BH241+BH265</f>
        <v>4343900</v>
      </c>
      <c r="BI239" s="195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193">
        <f>BU241+BU265</f>
        <v>4059848.7700000005</v>
      </c>
      <c r="BV239" s="194"/>
      <c r="BW239" s="194"/>
      <c r="BX239" s="194"/>
      <c r="BY239" s="194"/>
      <c r="BZ239" s="194"/>
      <c r="CA239" s="194"/>
      <c r="CB239" s="194"/>
      <c r="CC239" s="194"/>
      <c r="CD239" s="194"/>
      <c r="CE239" s="194"/>
      <c r="CF239" s="194"/>
      <c r="CG239" s="194"/>
      <c r="CH239" s="195"/>
      <c r="CI239" s="193">
        <f t="shared" si="18"/>
        <v>284051.2299999995</v>
      </c>
      <c r="CJ239" s="194"/>
      <c r="CK239" s="194"/>
      <c r="CL239" s="194"/>
      <c r="CM239" s="194"/>
      <c r="CN239" s="194"/>
      <c r="CO239" s="194"/>
      <c r="CP239" s="194"/>
      <c r="CQ239" s="194"/>
      <c r="CR239" s="194"/>
      <c r="CS239" s="194"/>
      <c r="CT239" s="196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</row>
    <row r="240" spans="1:98" s="53" customFormat="1" ht="36" customHeight="1">
      <c r="A240" s="292" t="s">
        <v>596</v>
      </c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293" t="s">
        <v>11</v>
      </c>
      <c r="AK240" s="171"/>
      <c r="AL240" s="172"/>
      <c r="AM240" s="15"/>
      <c r="AN240" s="15"/>
      <c r="AO240" s="15"/>
      <c r="AP240" s="170" t="s">
        <v>597</v>
      </c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2"/>
      <c r="BB240" s="77"/>
      <c r="BC240" s="77"/>
      <c r="BD240" s="77"/>
      <c r="BE240" s="77"/>
      <c r="BF240" s="77"/>
      <c r="BG240" s="77"/>
      <c r="BH240" s="173">
        <f>BH241+BH265</f>
        <v>4343900</v>
      </c>
      <c r="BI240" s="175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173">
        <f>BU241+BU265</f>
        <v>4059848.7700000005</v>
      </c>
      <c r="BV240" s="174"/>
      <c r="BW240" s="174"/>
      <c r="BX240" s="174"/>
      <c r="BY240" s="174"/>
      <c r="BZ240" s="174"/>
      <c r="CA240" s="174"/>
      <c r="CB240" s="174"/>
      <c r="CC240" s="174"/>
      <c r="CD240" s="174"/>
      <c r="CE240" s="174"/>
      <c r="CF240" s="174"/>
      <c r="CG240" s="174"/>
      <c r="CH240" s="175"/>
      <c r="CI240" s="173">
        <f>BH240-BU240</f>
        <v>284051.2299999995</v>
      </c>
      <c r="CJ240" s="174"/>
      <c r="CK240" s="174"/>
      <c r="CL240" s="174"/>
      <c r="CM240" s="174"/>
      <c r="CN240" s="174"/>
      <c r="CO240" s="174"/>
      <c r="CP240" s="174"/>
      <c r="CQ240" s="174"/>
      <c r="CR240" s="174"/>
      <c r="CS240" s="174"/>
      <c r="CT240" s="176"/>
    </row>
    <row r="241" spans="1:98" s="53" customFormat="1" ht="40.5" customHeight="1">
      <c r="A241" s="292" t="s">
        <v>370</v>
      </c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293" t="s">
        <v>11</v>
      </c>
      <c r="AK241" s="171"/>
      <c r="AL241" s="172"/>
      <c r="AM241" s="15"/>
      <c r="AN241" s="15"/>
      <c r="AO241" s="15"/>
      <c r="AP241" s="170" t="s">
        <v>371</v>
      </c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2"/>
      <c r="BB241" s="77"/>
      <c r="BC241" s="77"/>
      <c r="BD241" s="77"/>
      <c r="BE241" s="77"/>
      <c r="BF241" s="77"/>
      <c r="BG241" s="77"/>
      <c r="BH241" s="173">
        <f>BH242+BH261</f>
        <v>961600</v>
      </c>
      <c r="BI241" s="175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173">
        <f>BU242+BU261</f>
        <v>933688.74</v>
      </c>
      <c r="BV241" s="174"/>
      <c r="BW241" s="174"/>
      <c r="BX241" s="174"/>
      <c r="BY241" s="174"/>
      <c r="BZ241" s="174"/>
      <c r="CA241" s="174"/>
      <c r="CB241" s="174"/>
      <c r="CC241" s="174"/>
      <c r="CD241" s="174"/>
      <c r="CE241" s="174"/>
      <c r="CF241" s="174"/>
      <c r="CG241" s="174"/>
      <c r="CH241" s="175"/>
      <c r="CI241" s="173">
        <f t="shared" si="18"/>
        <v>27911.26000000001</v>
      </c>
      <c r="CJ241" s="174"/>
      <c r="CK241" s="174"/>
      <c r="CL241" s="174"/>
      <c r="CM241" s="174"/>
      <c r="CN241" s="174"/>
      <c r="CO241" s="174"/>
      <c r="CP241" s="174"/>
      <c r="CQ241" s="174"/>
      <c r="CR241" s="174"/>
      <c r="CS241" s="174"/>
      <c r="CT241" s="176"/>
    </row>
    <row r="242" spans="1:98" s="53" customFormat="1" ht="87.75" customHeight="1">
      <c r="A242" s="292" t="s">
        <v>601</v>
      </c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293" t="s">
        <v>11</v>
      </c>
      <c r="AK242" s="171"/>
      <c r="AL242" s="172"/>
      <c r="AM242" s="15"/>
      <c r="AN242" s="15"/>
      <c r="AO242" s="15"/>
      <c r="AP242" s="170" t="s">
        <v>602</v>
      </c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2"/>
      <c r="BB242" s="77"/>
      <c r="BC242" s="77"/>
      <c r="BD242" s="77"/>
      <c r="BE242" s="77"/>
      <c r="BF242" s="77"/>
      <c r="BG242" s="77"/>
      <c r="BH242" s="173">
        <f>BH243+BH248+BH258</f>
        <v>956000</v>
      </c>
      <c r="BI242" s="175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173">
        <f>BU243+BU248+BU258</f>
        <v>928107.74</v>
      </c>
      <c r="BV242" s="174"/>
      <c r="BW242" s="174"/>
      <c r="BX242" s="174"/>
      <c r="BY242" s="174"/>
      <c r="BZ242" s="174"/>
      <c r="CA242" s="174"/>
      <c r="CB242" s="174"/>
      <c r="CC242" s="174"/>
      <c r="CD242" s="174"/>
      <c r="CE242" s="174"/>
      <c r="CF242" s="174"/>
      <c r="CG242" s="174"/>
      <c r="CH242" s="175"/>
      <c r="CI242" s="173">
        <f>BH242-BU242</f>
        <v>27892.26000000001</v>
      </c>
      <c r="CJ242" s="174"/>
      <c r="CK242" s="174"/>
      <c r="CL242" s="174"/>
      <c r="CM242" s="174"/>
      <c r="CN242" s="174"/>
      <c r="CO242" s="174"/>
      <c r="CP242" s="174"/>
      <c r="CQ242" s="174"/>
      <c r="CR242" s="174"/>
      <c r="CS242" s="174"/>
      <c r="CT242" s="176"/>
    </row>
    <row r="243" spans="1:188" s="46" customFormat="1" ht="51.75" customHeight="1">
      <c r="A243" s="292" t="s">
        <v>373</v>
      </c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293"/>
      <c r="AK243" s="171"/>
      <c r="AL243" s="172"/>
      <c r="AM243" s="15"/>
      <c r="AN243" s="15"/>
      <c r="AO243" s="15"/>
      <c r="AP243" s="170" t="s">
        <v>372</v>
      </c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2"/>
      <c r="BB243" s="77"/>
      <c r="BC243" s="77"/>
      <c r="BD243" s="77"/>
      <c r="BE243" s="77"/>
      <c r="BF243" s="77"/>
      <c r="BG243" s="77"/>
      <c r="BH243" s="173">
        <f>BH244</f>
        <v>689100</v>
      </c>
      <c r="BI243" s="175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173">
        <f>BU244</f>
        <v>661349.73</v>
      </c>
      <c r="BV243" s="174"/>
      <c r="BW243" s="174"/>
      <c r="BX243" s="174"/>
      <c r="BY243" s="174"/>
      <c r="BZ243" s="174"/>
      <c r="CA243" s="174"/>
      <c r="CB243" s="174"/>
      <c r="CC243" s="174"/>
      <c r="CD243" s="174"/>
      <c r="CE243" s="174"/>
      <c r="CF243" s="174"/>
      <c r="CG243" s="174"/>
      <c r="CH243" s="175"/>
      <c r="CI243" s="173">
        <f t="shared" si="18"/>
        <v>27750.27000000002</v>
      </c>
      <c r="CJ243" s="174"/>
      <c r="CK243" s="174"/>
      <c r="CL243" s="174"/>
      <c r="CM243" s="174"/>
      <c r="CN243" s="174"/>
      <c r="CO243" s="174"/>
      <c r="CP243" s="174"/>
      <c r="CQ243" s="174"/>
      <c r="CR243" s="174"/>
      <c r="CS243" s="174"/>
      <c r="CT243" s="176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</row>
    <row r="244" spans="1:188" s="18" customFormat="1" ht="18" customHeight="1">
      <c r="A244" s="325" t="s">
        <v>93</v>
      </c>
      <c r="B244" s="326"/>
      <c r="C244" s="326"/>
      <c r="D244" s="326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  <c r="AD244" s="326"/>
      <c r="AE244" s="326"/>
      <c r="AF244" s="326"/>
      <c r="AG244" s="326"/>
      <c r="AH244" s="326"/>
      <c r="AI244" s="326"/>
      <c r="AJ244" s="293" t="s">
        <v>11</v>
      </c>
      <c r="AK244" s="171"/>
      <c r="AL244" s="172"/>
      <c r="AM244" s="15"/>
      <c r="AN244" s="15"/>
      <c r="AO244" s="15"/>
      <c r="AP244" s="170" t="s">
        <v>377</v>
      </c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2"/>
      <c r="BB244" s="77"/>
      <c r="BC244" s="77"/>
      <c r="BD244" s="77"/>
      <c r="BE244" s="77"/>
      <c r="BF244" s="77"/>
      <c r="BG244" s="77"/>
      <c r="BH244" s="173">
        <f>BH245</f>
        <v>689100</v>
      </c>
      <c r="BI244" s="175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73">
        <f>BU245</f>
        <v>661349.73</v>
      </c>
      <c r="BV244" s="174"/>
      <c r="BW244" s="174"/>
      <c r="BX244" s="174"/>
      <c r="BY244" s="174"/>
      <c r="BZ244" s="174"/>
      <c r="CA244" s="174"/>
      <c r="CB244" s="174"/>
      <c r="CC244" s="174"/>
      <c r="CD244" s="174"/>
      <c r="CE244" s="174"/>
      <c r="CF244" s="174"/>
      <c r="CG244" s="174"/>
      <c r="CH244" s="175"/>
      <c r="CI244" s="173">
        <f t="shared" si="18"/>
        <v>27750.27000000002</v>
      </c>
      <c r="CJ244" s="174"/>
      <c r="CK244" s="174"/>
      <c r="CL244" s="174"/>
      <c r="CM244" s="174"/>
      <c r="CN244" s="174"/>
      <c r="CO244" s="174"/>
      <c r="CP244" s="174"/>
      <c r="CQ244" s="174"/>
      <c r="CR244" s="174"/>
      <c r="CS244" s="174"/>
      <c r="CT244" s="176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18" customFormat="1" ht="24.75" customHeight="1">
      <c r="A245" s="294" t="s">
        <v>374</v>
      </c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  <c r="AA245" s="295"/>
      <c r="AB245" s="295"/>
      <c r="AC245" s="295"/>
      <c r="AD245" s="295"/>
      <c r="AE245" s="295"/>
      <c r="AF245" s="295"/>
      <c r="AG245" s="295"/>
      <c r="AH245" s="295"/>
      <c r="AI245" s="295"/>
      <c r="AJ245" s="293" t="s">
        <v>11</v>
      </c>
      <c r="AK245" s="171"/>
      <c r="AL245" s="172"/>
      <c r="AM245" s="15"/>
      <c r="AN245" s="15"/>
      <c r="AO245" s="15"/>
      <c r="AP245" s="170" t="s">
        <v>378</v>
      </c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2"/>
      <c r="BB245" s="77"/>
      <c r="BC245" s="77"/>
      <c r="BD245" s="77"/>
      <c r="BE245" s="77"/>
      <c r="BF245" s="77"/>
      <c r="BG245" s="77"/>
      <c r="BH245" s="173">
        <f>SUM(BH246+BH247)</f>
        <v>689100</v>
      </c>
      <c r="BI245" s="175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173">
        <f>SUM(BU246+BU247)</f>
        <v>661349.73</v>
      </c>
      <c r="BV245" s="174"/>
      <c r="BW245" s="174"/>
      <c r="BX245" s="174"/>
      <c r="BY245" s="174"/>
      <c r="BZ245" s="174"/>
      <c r="CA245" s="174"/>
      <c r="CB245" s="174"/>
      <c r="CC245" s="174"/>
      <c r="CD245" s="174"/>
      <c r="CE245" s="174"/>
      <c r="CF245" s="174"/>
      <c r="CG245" s="174"/>
      <c r="CH245" s="175"/>
      <c r="CI245" s="173">
        <f t="shared" si="18"/>
        <v>27750.27000000002</v>
      </c>
      <c r="CJ245" s="174"/>
      <c r="CK245" s="174"/>
      <c r="CL245" s="174"/>
      <c r="CM245" s="174"/>
      <c r="CN245" s="174"/>
      <c r="CO245" s="174"/>
      <c r="CP245" s="174"/>
      <c r="CQ245" s="174"/>
      <c r="CR245" s="174"/>
      <c r="CS245" s="174"/>
      <c r="CT245" s="176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18" customFormat="1" ht="17.25" customHeight="1">
      <c r="A246" s="325" t="s">
        <v>82</v>
      </c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  <c r="AA246" s="326"/>
      <c r="AB246" s="326"/>
      <c r="AC246" s="326"/>
      <c r="AD246" s="326"/>
      <c r="AE246" s="326"/>
      <c r="AF246" s="326"/>
      <c r="AG246" s="326"/>
      <c r="AH246" s="326"/>
      <c r="AI246" s="326"/>
      <c r="AJ246" s="293" t="s">
        <v>11</v>
      </c>
      <c r="AK246" s="171"/>
      <c r="AL246" s="172"/>
      <c r="AM246" s="15"/>
      <c r="AN246" s="15"/>
      <c r="AO246" s="15"/>
      <c r="AP246" s="170" t="s">
        <v>380</v>
      </c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2"/>
      <c r="BB246" s="77"/>
      <c r="BC246" s="77"/>
      <c r="BD246" s="77"/>
      <c r="BE246" s="77"/>
      <c r="BF246" s="77"/>
      <c r="BG246" s="77"/>
      <c r="BH246" s="173">
        <v>504600</v>
      </c>
      <c r="BI246" s="175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173">
        <v>476881.16</v>
      </c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5"/>
      <c r="CI246" s="173">
        <f t="shared" si="18"/>
        <v>27718.840000000026</v>
      </c>
      <c r="CJ246" s="174"/>
      <c r="CK246" s="174"/>
      <c r="CL246" s="174"/>
      <c r="CM246" s="174"/>
      <c r="CN246" s="174"/>
      <c r="CO246" s="174"/>
      <c r="CP246" s="174"/>
      <c r="CQ246" s="174"/>
      <c r="CR246" s="174"/>
      <c r="CS246" s="174"/>
      <c r="CT246" s="176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18" customFormat="1" ht="25.5" customHeight="1">
      <c r="A247" s="294" t="s">
        <v>84</v>
      </c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  <c r="AA247" s="295"/>
      <c r="AB247" s="295"/>
      <c r="AC247" s="295"/>
      <c r="AD247" s="295"/>
      <c r="AE247" s="295"/>
      <c r="AF247" s="295"/>
      <c r="AG247" s="295"/>
      <c r="AH247" s="295"/>
      <c r="AI247" s="295"/>
      <c r="AJ247" s="293" t="s">
        <v>11</v>
      </c>
      <c r="AK247" s="171"/>
      <c r="AL247" s="172"/>
      <c r="AM247" s="15"/>
      <c r="AN247" s="15"/>
      <c r="AO247" s="15"/>
      <c r="AP247" s="170" t="s">
        <v>379</v>
      </c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2"/>
      <c r="BB247" s="77"/>
      <c r="BC247" s="77"/>
      <c r="BD247" s="77"/>
      <c r="BE247" s="77"/>
      <c r="BF247" s="77"/>
      <c r="BG247" s="77"/>
      <c r="BH247" s="173">
        <v>184500</v>
      </c>
      <c r="BI247" s="175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173">
        <v>184468.57</v>
      </c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5"/>
      <c r="CI247" s="173">
        <f t="shared" si="18"/>
        <v>31.429999999993015</v>
      </c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6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18" customFormat="1" ht="54.75" customHeight="1">
      <c r="A248" s="294" t="s">
        <v>215</v>
      </c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  <c r="AA248" s="295"/>
      <c r="AB248" s="295"/>
      <c r="AC248" s="295"/>
      <c r="AD248" s="295"/>
      <c r="AE248" s="295"/>
      <c r="AF248" s="295"/>
      <c r="AG248" s="295"/>
      <c r="AH248" s="295"/>
      <c r="AI248" s="295"/>
      <c r="AJ248" s="293" t="s">
        <v>11</v>
      </c>
      <c r="AK248" s="171"/>
      <c r="AL248" s="171"/>
      <c r="AM248" s="171"/>
      <c r="AN248" s="171"/>
      <c r="AO248" s="172"/>
      <c r="AP248" s="170" t="s">
        <v>381</v>
      </c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2"/>
      <c r="BB248" s="77"/>
      <c r="BC248" s="77"/>
      <c r="BD248" s="77"/>
      <c r="BE248" s="77"/>
      <c r="BF248" s="77"/>
      <c r="BG248" s="77"/>
      <c r="BH248" s="173">
        <f>BH249+BH255</f>
        <v>266800</v>
      </c>
      <c r="BI248" s="175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173">
        <f>BU249+BU255</f>
        <v>266719.57999999996</v>
      </c>
      <c r="BV248" s="174"/>
      <c r="BW248" s="174"/>
      <c r="BX248" s="174"/>
      <c r="BY248" s="174"/>
      <c r="BZ248" s="174"/>
      <c r="CA248" s="174"/>
      <c r="CB248" s="174"/>
      <c r="CC248" s="174"/>
      <c r="CD248" s="174"/>
      <c r="CE248" s="174"/>
      <c r="CF248" s="174"/>
      <c r="CG248" s="174"/>
      <c r="CH248" s="175"/>
      <c r="CI248" s="173">
        <f t="shared" si="18"/>
        <v>80.42000000004191</v>
      </c>
      <c r="CJ248" s="174"/>
      <c r="CK248" s="174"/>
      <c r="CL248" s="174"/>
      <c r="CM248" s="174"/>
      <c r="CN248" s="174"/>
      <c r="CO248" s="174"/>
      <c r="CP248" s="174"/>
      <c r="CQ248" s="174"/>
      <c r="CR248" s="174"/>
      <c r="CS248" s="174"/>
      <c r="CT248" s="176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18" customFormat="1" ht="17.25" customHeight="1">
      <c r="A249" s="294" t="s">
        <v>93</v>
      </c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  <c r="AA249" s="295"/>
      <c r="AB249" s="295"/>
      <c r="AC249" s="295"/>
      <c r="AD249" s="295"/>
      <c r="AE249" s="295"/>
      <c r="AF249" s="295"/>
      <c r="AG249" s="295"/>
      <c r="AH249" s="295"/>
      <c r="AI249" s="295"/>
      <c r="AJ249" s="293" t="s">
        <v>11</v>
      </c>
      <c r="AK249" s="171"/>
      <c r="AL249" s="171"/>
      <c r="AM249" s="171"/>
      <c r="AN249" s="171"/>
      <c r="AO249" s="172"/>
      <c r="AP249" s="170" t="s">
        <v>382</v>
      </c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2"/>
      <c r="BB249" s="77"/>
      <c r="BC249" s="77"/>
      <c r="BD249" s="77"/>
      <c r="BE249" s="77"/>
      <c r="BF249" s="77"/>
      <c r="BG249" s="77"/>
      <c r="BH249" s="173">
        <f>BH250</f>
        <v>231800</v>
      </c>
      <c r="BI249" s="175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173">
        <f>BU250</f>
        <v>231719.58</v>
      </c>
      <c r="BV249" s="174"/>
      <c r="BW249" s="174"/>
      <c r="BX249" s="174"/>
      <c r="BY249" s="174"/>
      <c r="BZ249" s="174"/>
      <c r="CA249" s="174"/>
      <c r="CB249" s="174"/>
      <c r="CC249" s="174"/>
      <c r="CD249" s="174"/>
      <c r="CE249" s="174"/>
      <c r="CF249" s="174"/>
      <c r="CG249" s="174"/>
      <c r="CH249" s="175"/>
      <c r="CI249" s="173">
        <f>CI250</f>
        <v>76.2300000000032</v>
      </c>
      <c r="CJ249" s="174"/>
      <c r="CK249" s="174"/>
      <c r="CL249" s="174"/>
      <c r="CM249" s="174"/>
      <c r="CN249" s="174"/>
      <c r="CO249" s="174"/>
      <c r="CP249" s="174"/>
      <c r="CQ249" s="174"/>
      <c r="CR249" s="174"/>
      <c r="CS249" s="174"/>
      <c r="CT249" s="176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18" customFormat="1" ht="17.25" customHeight="1">
      <c r="A250" s="325" t="s">
        <v>139</v>
      </c>
      <c r="B250" s="326"/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  <c r="AG250" s="326"/>
      <c r="AH250" s="326"/>
      <c r="AI250" s="326"/>
      <c r="AJ250" s="293" t="s">
        <v>11</v>
      </c>
      <c r="AK250" s="171"/>
      <c r="AL250" s="171"/>
      <c r="AM250" s="171"/>
      <c r="AN250" s="171"/>
      <c r="AO250" s="172"/>
      <c r="AP250" s="170" t="s">
        <v>383</v>
      </c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2"/>
      <c r="BB250" s="77"/>
      <c r="BC250" s="77"/>
      <c r="BD250" s="77"/>
      <c r="BE250" s="77"/>
      <c r="BF250" s="77"/>
      <c r="BG250" s="77"/>
      <c r="BH250" s="173">
        <f>BH251+BH252+BH253+BH254</f>
        <v>231800</v>
      </c>
      <c r="BI250" s="175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173">
        <f>BU251+BU252+BU253+BU254</f>
        <v>231719.58</v>
      </c>
      <c r="BV250" s="174"/>
      <c r="BW250" s="174"/>
      <c r="BX250" s="174"/>
      <c r="BY250" s="174"/>
      <c r="BZ250" s="174"/>
      <c r="CA250" s="174"/>
      <c r="CB250" s="174"/>
      <c r="CC250" s="174"/>
      <c r="CD250" s="174"/>
      <c r="CE250" s="174"/>
      <c r="CF250" s="174"/>
      <c r="CG250" s="174"/>
      <c r="CH250" s="175"/>
      <c r="CI250" s="173">
        <f>CI251+CI254</f>
        <v>76.2300000000032</v>
      </c>
      <c r="CJ250" s="174"/>
      <c r="CK250" s="174"/>
      <c r="CL250" s="174"/>
      <c r="CM250" s="174"/>
      <c r="CN250" s="174"/>
      <c r="CO250" s="174"/>
      <c r="CP250" s="174"/>
      <c r="CQ250" s="174"/>
      <c r="CR250" s="174"/>
      <c r="CS250" s="174"/>
      <c r="CT250" s="176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18" customFormat="1" ht="17.25" customHeight="1">
      <c r="A251" s="310" t="s">
        <v>87</v>
      </c>
      <c r="B251" s="311"/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  <c r="AB251" s="311"/>
      <c r="AC251" s="311"/>
      <c r="AD251" s="311"/>
      <c r="AE251" s="311"/>
      <c r="AF251" s="311"/>
      <c r="AG251" s="311"/>
      <c r="AH251" s="311"/>
      <c r="AI251" s="311"/>
      <c r="AJ251" s="293" t="s">
        <v>11</v>
      </c>
      <c r="AK251" s="171"/>
      <c r="AL251" s="171"/>
      <c r="AM251" s="171"/>
      <c r="AN251" s="171"/>
      <c r="AO251" s="172"/>
      <c r="AP251" s="170" t="s">
        <v>384</v>
      </c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2"/>
      <c r="BB251" s="77"/>
      <c r="BC251" s="77"/>
      <c r="BD251" s="77"/>
      <c r="BE251" s="77"/>
      <c r="BF251" s="77"/>
      <c r="BG251" s="77"/>
      <c r="BH251" s="173">
        <v>62200</v>
      </c>
      <c r="BI251" s="175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173">
        <v>62165.24</v>
      </c>
      <c r="BV251" s="174"/>
      <c r="BW251" s="174"/>
      <c r="BX251" s="174"/>
      <c r="BY251" s="174"/>
      <c r="BZ251" s="174"/>
      <c r="CA251" s="174"/>
      <c r="CB251" s="174"/>
      <c r="CC251" s="174"/>
      <c r="CD251" s="174"/>
      <c r="CE251" s="174"/>
      <c r="CF251" s="174"/>
      <c r="CG251" s="174"/>
      <c r="CH251" s="175"/>
      <c r="CI251" s="173">
        <f aca="true" t="shared" si="19" ref="CI251:CI260">BH251-BU251</f>
        <v>34.76000000000204</v>
      </c>
      <c r="CJ251" s="174"/>
      <c r="CK251" s="174"/>
      <c r="CL251" s="174"/>
      <c r="CM251" s="174"/>
      <c r="CN251" s="174"/>
      <c r="CO251" s="174"/>
      <c r="CP251" s="174"/>
      <c r="CQ251" s="174"/>
      <c r="CR251" s="174"/>
      <c r="CS251" s="174"/>
      <c r="CT251" s="176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8" customFormat="1" ht="17.25" customHeight="1">
      <c r="A252" s="292" t="s">
        <v>174</v>
      </c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293" t="s">
        <v>11</v>
      </c>
      <c r="AK252" s="171"/>
      <c r="AL252" s="171"/>
      <c r="AM252" s="171"/>
      <c r="AN252" s="171"/>
      <c r="AO252" s="172"/>
      <c r="AP252" s="170" t="s">
        <v>385</v>
      </c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2"/>
      <c r="BB252" s="77"/>
      <c r="BC252" s="77"/>
      <c r="BD252" s="77"/>
      <c r="BE252" s="77"/>
      <c r="BF252" s="77"/>
      <c r="BG252" s="77"/>
      <c r="BH252" s="173">
        <v>40100</v>
      </c>
      <c r="BI252" s="175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173">
        <v>40098.64</v>
      </c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5"/>
      <c r="CI252" s="173">
        <f t="shared" si="19"/>
        <v>1.360000000000582</v>
      </c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6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18" customFormat="1" ht="26.25" customHeight="1">
      <c r="A253" s="292" t="s">
        <v>151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293" t="s">
        <v>11</v>
      </c>
      <c r="AK253" s="171"/>
      <c r="AL253" s="171"/>
      <c r="AM253" s="171"/>
      <c r="AN253" s="171"/>
      <c r="AO253" s="172"/>
      <c r="AP253" s="170" t="s">
        <v>386</v>
      </c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2"/>
      <c r="BB253" s="77"/>
      <c r="BC253" s="77"/>
      <c r="BD253" s="77"/>
      <c r="BE253" s="77"/>
      <c r="BF253" s="77"/>
      <c r="BG253" s="77"/>
      <c r="BH253" s="173">
        <v>30100</v>
      </c>
      <c r="BI253" s="175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173">
        <v>30097.17</v>
      </c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5"/>
      <c r="CI253" s="173">
        <f t="shared" si="19"/>
        <v>2.8300000000017462</v>
      </c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6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18" customFormat="1" ht="18" customHeight="1">
      <c r="A254" s="310" t="s">
        <v>85</v>
      </c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293" t="s">
        <v>11</v>
      </c>
      <c r="AK254" s="171"/>
      <c r="AL254" s="171"/>
      <c r="AM254" s="171"/>
      <c r="AN254" s="171"/>
      <c r="AO254" s="172"/>
      <c r="AP254" s="170" t="s">
        <v>387</v>
      </c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2"/>
      <c r="BB254" s="77"/>
      <c r="BC254" s="77"/>
      <c r="BD254" s="77"/>
      <c r="BE254" s="77"/>
      <c r="BF254" s="77"/>
      <c r="BG254" s="77"/>
      <c r="BH254" s="173">
        <v>99400</v>
      </c>
      <c r="BI254" s="175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173">
        <v>99358.53</v>
      </c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5"/>
      <c r="CI254" s="173">
        <f t="shared" si="19"/>
        <v>41.470000000001164</v>
      </c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6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18" customFormat="1" ht="24" customHeight="1">
      <c r="A255" s="292" t="s">
        <v>165</v>
      </c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293" t="s">
        <v>11</v>
      </c>
      <c r="AK255" s="171"/>
      <c r="AL255" s="171"/>
      <c r="AM255" s="171"/>
      <c r="AN255" s="171"/>
      <c r="AO255" s="172"/>
      <c r="AP255" s="170" t="s">
        <v>388</v>
      </c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2"/>
      <c r="BB255" s="77"/>
      <c r="BC255" s="77"/>
      <c r="BD255" s="77"/>
      <c r="BE255" s="77"/>
      <c r="BF255" s="77"/>
      <c r="BG255" s="77"/>
      <c r="BH255" s="173">
        <f>BH257+BH256</f>
        <v>35000</v>
      </c>
      <c r="BI255" s="175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173">
        <f>BU257+BU256</f>
        <v>35000</v>
      </c>
      <c r="BV255" s="174"/>
      <c r="BW255" s="174"/>
      <c r="BX255" s="174"/>
      <c r="BY255" s="174"/>
      <c r="BZ255" s="174"/>
      <c r="CA255" s="174"/>
      <c r="CB255" s="174"/>
      <c r="CC255" s="174"/>
      <c r="CD255" s="174"/>
      <c r="CE255" s="174"/>
      <c r="CF255" s="174"/>
      <c r="CG255" s="174"/>
      <c r="CH255" s="175"/>
      <c r="CI255" s="173">
        <f t="shared" si="19"/>
        <v>0</v>
      </c>
      <c r="CJ255" s="174"/>
      <c r="CK255" s="174"/>
      <c r="CL255" s="174"/>
      <c r="CM255" s="174"/>
      <c r="CN255" s="174"/>
      <c r="CO255" s="174"/>
      <c r="CP255" s="174"/>
      <c r="CQ255" s="174"/>
      <c r="CR255" s="174"/>
      <c r="CS255" s="174"/>
      <c r="CT255" s="176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18" customFormat="1" ht="26.25" customHeight="1">
      <c r="A256" s="292" t="s">
        <v>89</v>
      </c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293" t="s">
        <v>11</v>
      </c>
      <c r="AK256" s="171"/>
      <c r="AL256" s="171"/>
      <c r="AM256" s="171"/>
      <c r="AN256" s="171"/>
      <c r="AO256" s="172"/>
      <c r="AP256" s="170" t="s">
        <v>473</v>
      </c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2"/>
      <c r="BB256" s="77"/>
      <c r="BC256" s="77"/>
      <c r="BD256" s="77"/>
      <c r="BE256" s="77"/>
      <c r="BF256" s="77"/>
      <c r="BG256" s="77"/>
      <c r="BH256" s="173">
        <v>30000</v>
      </c>
      <c r="BI256" s="175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173">
        <v>30000</v>
      </c>
      <c r="BV256" s="174"/>
      <c r="BW256" s="174"/>
      <c r="BX256" s="174"/>
      <c r="BY256" s="174"/>
      <c r="BZ256" s="174"/>
      <c r="CA256" s="174"/>
      <c r="CB256" s="174"/>
      <c r="CC256" s="174"/>
      <c r="CD256" s="174"/>
      <c r="CE256" s="174"/>
      <c r="CF256" s="174"/>
      <c r="CG256" s="174"/>
      <c r="CH256" s="175"/>
      <c r="CI256" s="173">
        <f>BH256-BU256</f>
        <v>0</v>
      </c>
      <c r="CJ256" s="174"/>
      <c r="CK256" s="174"/>
      <c r="CL256" s="174"/>
      <c r="CM256" s="174"/>
      <c r="CN256" s="174"/>
      <c r="CO256" s="174"/>
      <c r="CP256" s="174"/>
      <c r="CQ256" s="174"/>
      <c r="CR256" s="174"/>
      <c r="CS256" s="174"/>
      <c r="CT256" s="176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18" customFormat="1" ht="26.25" customHeight="1">
      <c r="A257" s="292" t="s">
        <v>90</v>
      </c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293" t="s">
        <v>11</v>
      </c>
      <c r="AK257" s="171"/>
      <c r="AL257" s="171"/>
      <c r="AM257" s="171"/>
      <c r="AN257" s="171"/>
      <c r="AO257" s="172"/>
      <c r="AP257" s="170" t="s">
        <v>389</v>
      </c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2"/>
      <c r="BB257" s="77"/>
      <c r="BC257" s="77"/>
      <c r="BD257" s="77"/>
      <c r="BE257" s="77"/>
      <c r="BF257" s="77"/>
      <c r="BG257" s="77"/>
      <c r="BH257" s="173">
        <v>5000</v>
      </c>
      <c r="BI257" s="175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173">
        <v>5000</v>
      </c>
      <c r="BV257" s="174"/>
      <c r="BW257" s="174"/>
      <c r="BX257" s="174"/>
      <c r="BY257" s="174"/>
      <c r="BZ257" s="174"/>
      <c r="CA257" s="174"/>
      <c r="CB257" s="174"/>
      <c r="CC257" s="174"/>
      <c r="CD257" s="174"/>
      <c r="CE257" s="174"/>
      <c r="CF257" s="174"/>
      <c r="CG257" s="174"/>
      <c r="CH257" s="175"/>
      <c r="CI257" s="173">
        <f t="shared" si="19"/>
        <v>0</v>
      </c>
      <c r="CJ257" s="174"/>
      <c r="CK257" s="174"/>
      <c r="CL257" s="174"/>
      <c r="CM257" s="174"/>
      <c r="CN257" s="174"/>
      <c r="CO257" s="174"/>
      <c r="CP257" s="174"/>
      <c r="CQ257" s="174"/>
      <c r="CR257" s="174"/>
      <c r="CS257" s="174"/>
      <c r="CT257" s="176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18" customFormat="1" ht="26.25" customHeight="1">
      <c r="A258" s="292" t="s">
        <v>175</v>
      </c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293" t="s">
        <v>11</v>
      </c>
      <c r="AK258" s="171"/>
      <c r="AL258" s="171"/>
      <c r="AM258" s="171"/>
      <c r="AN258" s="171"/>
      <c r="AO258" s="172"/>
      <c r="AP258" s="170" t="s">
        <v>390</v>
      </c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2"/>
      <c r="BB258" s="77"/>
      <c r="BC258" s="77"/>
      <c r="BD258" s="77"/>
      <c r="BE258" s="77"/>
      <c r="BF258" s="77"/>
      <c r="BG258" s="77"/>
      <c r="BH258" s="173">
        <f>BH259</f>
        <v>100</v>
      </c>
      <c r="BI258" s="175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173">
        <f>BU259</f>
        <v>38.43</v>
      </c>
      <c r="BV258" s="174"/>
      <c r="BW258" s="174"/>
      <c r="BX258" s="174"/>
      <c r="BY258" s="174"/>
      <c r="BZ258" s="174"/>
      <c r="CA258" s="174"/>
      <c r="CB258" s="174"/>
      <c r="CC258" s="174"/>
      <c r="CD258" s="174"/>
      <c r="CE258" s="174"/>
      <c r="CF258" s="174"/>
      <c r="CG258" s="174"/>
      <c r="CH258" s="175"/>
      <c r="CI258" s="173">
        <f t="shared" si="19"/>
        <v>61.57</v>
      </c>
      <c r="CJ258" s="174"/>
      <c r="CK258" s="174"/>
      <c r="CL258" s="174"/>
      <c r="CM258" s="174"/>
      <c r="CN258" s="174"/>
      <c r="CO258" s="174"/>
      <c r="CP258" s="174"/>
      <c r="CQ258" s="174"/>
      <c r="CR258" s="174"/>
      <c r="CS258" s="174"/>
      <c r="CT258" s="176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18" customFormat="1" ht="17.25" customHeight="1">
      <c r="A259" s="294" t="s">
        <v>93</v>
      </c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  <c r="AA259" s="295"/>
      <c r="AB259" s="295"/>
      <c r="AC259" s="295"/>
      <c r="AD259" s="295"/>
      <c r="AE259" s="295"/>
      <c r="AF259" s="295"/>
      <c r="AG259" s="295"/>
      <c r="AH259" s="295"/>
      <c r="AI259" s="295"/>
      <c r="AJ259" s="293" t="s">
        <v>11</v>
      </c>
      <c r="AK259" s="171"/>
      <c r="AL259" s="171"/>
      <c r="AM259" s="171"/>
      <c r="AN259" s="171"/>
      <c r="AO259" s="172"/>
      <c r="AP259" s="170" t="s">
        <v>392</v>
      </c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2"/>
      <c r="BB259" s="77"/>
      <c r="BC259" s="77"/>
      <c r="BD259" s="77"/>
      <c r="BE259" s="77"/>
      <c r="BF259" s="77"/>
      <c r="BG259" s="77"/>
      <c r="BH259" s="173">
        <f>BH260</f>
        <v>100</v>
      </c>
      <c r="BI259" s="175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173">
        <f>BU260</f>
        <v>38.43</v>
      </c>
      <c r="BV259" s="174"/>
      <c r="BW259" s="174"/>
      <c r="BX259" s="174"/>
      <c r="BY259" s="174"/>
      <c r="BZ259" s="174"/>
      <c r="CA259" s="174"/>
      <c r="CB259" s="174"/>
      <c r="CC259" s="174"/>
      <c r="CD259" s="174"/>
      <c r="CE259" s="174"/>
      <c r="CF259" s="174"/>
      <c r="CG259" s="174"/>
      <c r="CH259" s="175"/>
      <c r="CI259" s="173">
        <f t="shared" si="19"/>
        <v>61.57</v>
      </c>
      <c r="CJ259" s="174"/>
      <c r="CK259" s="174"/>
      <c r="CL259" s="174"/>
      <c r="CM259" s="174"/>
      <c r="CN259" s="174"/>
      <c r="CO259" s="174"/>
      <c r="CP259" s="174"/>
      <c r="CQ259" s="174"/>
      <c r="CR259" s="174"/>
      <c r="CS259" s="174"/>
      <c r="CT259" s="176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18" customFormat="1" ht="17.25" customHeight="1">
      <c r="A260" s="292" t="s">
        <v>92</v>
      </c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293" t="s">
        <v>11</v>
      </c>
      <c r="AK260" s="171"/>
      <c r="AL260" s="171"/>
      <c r="AM260" s="171"/>
      <c r="AN260" s="171"/>
      <c r="AO260" s="172"/>
      <c r="AP260" s="170" t="s">
        <v>391</v>
      </c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2"/>
      <c r="BB260" s="77"/>
      <c r="BC260" s="77"/>
      <c r="BD260" s="77"/>
      <c r="BE260" s="77"/>
      <c r="BF260" s="77"/>
      <c r="BG260" s="77"/>
      <c r="BH260" s="173">
        <v>100</v>
      </c>
      <c r="BI260" s="175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173">
        <v>38.43</v>
      </c>
      <c r="BV260" s="174"/>
      <c r="BW260" s="174"/>
      <c r="BX260" s="174"/>
      <c r="BY260" s="174"/>
      <c r="BZ260" s="174"/>
      <c r="CA260" s="174"/>
      <c r="CB260" s="174"/>
      <c r="CC260" s="174"/>
      <c r="CD260" s="174"/>
      <c r="CE260" s="174"/>
      <c r="CF260" s="174"/>
      <c r="CG260" s="174"/>
      <c r="CH260" s="175"/>
      <c r="CI260" s="173">
        <f t="shared" si="19"/>
        <v>61.57</v>
      </c>
      <c r="CJ260" s="174"/>
      <c r="CK260" s="174"/>
      <c r="CL260" s="174"/>
      <c r="CM260" s="174"/>
      <c r="CN260" s="174"/>
      <c r="CO260" s="174"/>
      <c r="CP260" s="174"/>
      <c r="CQ260" s="174"/>
      <c r="CR260" s="174"/>
      <c r="CS260" s="174"/>
      <c r="CT260" s="176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98" s="20" customFormat="1" ht="68.25" customHeight="1">
      <c r="A261" s="294" t="s">
        <v>393</v>
      </c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  <c r="AA261" s="295"/>
      <c r="AB261" s="295"/>
      <c r="AC261" s="295"/>
      <c r="AD261" s="295"/>
      <c r="AE261" s="295"/>
      <c r="AF261" s="295"/>
      <c r="AG261" s="295"/>
      <c r="AH261" s="295"/>
      <c r="AI261" s="295"/>
      <c r="AJ261" s="293" t="s">
        <v>11</v>
      </c>
      <c r="AK261" s="171"/>
      <c r="AL261" s="172"/>
      <c r="AM261" s="15"/>
      <c r="AN261" s="15"/>
      <c r="AO261" s="15"/>
      <c r="AP261" s="170" t="s">
        <v>394</v>
      </c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2"/>
      <c r="BB261" s="77"/>
      <c r="BC261" s="77"/>
      <c r="BD261" s="77"/>
      <c r="BE261" s="77"/>
      <c r="BF261" s="77"/>
      <c r="BG261" s="77"/>
      <c r="BH261" s="173">
        <f>BH262</f>
        <v>5600</v>
      </c>
      <c r="BI261" s="175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173">
        <f>BU262</f>
        <v>5581</v>
      </c>
      <c r="BV261" s="174"/>
      <c r="BW261" s="174"/>
      <c r="BX261" s="174"/>
      <c r="BY261" s="174"/>
      <c r="BZ261" s="174"/>
      <c r="CA261" s="174"/>
      <c r="CB261" s="174"/>
      <c r="CC261" s="174"/>
      <c r="CD261" s="174"/>
      <c r="CE261" s="174"/>
      <c r="CF261" s="174"/>
      <c r="CG261" s="174"/>
      <c r="CH261" s="175"/>
      <c r="CI261" s="173">
        <f>BH261-BU261</f>
        <v>19</v>
      </c>
      <c r="CJ261" s="174"/>
      <c r="CK261" s="174"/>
      <c r="CL261" s="174"/>
      <c r="CM261" s="174"/>
      <c r="CN261" s="174"/>
      <c r="CO261" s="174"/>
      <c r="CP261" s="174"/>
      <c r="CQ261" s="174"/>
      <c r="CR261" s="174"/>
      <c r="CS261" s="174"/>
      <c r="CT261" s="176"/>
    </row>
    <row r="262" spans="1:188" s="18" customFormat="1" ht="26.25" customHeight="1">
      <c r="A262" s="292" t="s">
        <v>395</v>
      </c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293" t="s">
        <v>11</v>
      </c>
      <c r="AK262" s="171"/>
      <c r="AL262" s="171"/>
      <c r="AM262" s="171"/>
      <c r="AN262" s="171"/>
      <c r="AO262" s="172"/>
      <c r="AP262" s="170" t="s">
        <v>394</v>
      </c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2"/>
      <c r="BB262" s="77"/>
      <c r="BC262" s="77"/>
      <c r="BD262" s="77"/>
      <c r="BE262" s="77"/>
      <c r="BF262" s="77"/>
      <c r="BG262" s="77"/>
      <c r="BH262" s="173">
        <f>BH263</f>
        <v>5600</v>
      </c>
      <c r="BI262" s="175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173">
        <f>BU263</f>
        <v>5581</v>
      </c>
      <c r="BV262" s="174"/>
      <c r="BW262" s="174"/>
      <c r="BX262" s="174"/>
      <c r="BY262" s="174"/>
      <c r="BZ262" s="174"/>
      <c r="CA262" s="174"/>
      <c r="CB262" s="174"/>
      <c r="CC262" s="174"/>
      <c r="CD262" s="174"/>
      <c r="CE262" s="174"/>
      <c r="CF262" s="174"/>
      <c r="CG262" s="174"/>
      <c r="CH262" s="175"/>
      <c r="CI262" s="173">
        <f aca="true" t="shared" si="20" ref="CI262:CI272">BH262-BU262</f>
        <v>19</v>
      </c>
      <c r="CJ262" s="174"/>
      <c r="CK262" s="174"/>
      <c r="CL262" s="174"/>
      <c r="CM262" s="174"/>
      <c r="CN262" s="174"/>
      <c r="CO262" s="174"/>
      <c r="CP262" s="174"/>
      <c r="CQ262" s="174"/>
      <c r="CR262" s="174"/>
      <c r="CS262" s="174"/>
      <c r="CT262" s="176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18" customFormat="1" ht="17.25" customHeight="1">
      <c r="A263" s="294" t="s">
        <v>93</v>
      </c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  <c r="AA263" s="295"/>
      <c r="AB263" s="295"/>
      <c r="AC263" s="295"/>
      <c r="AD263" s="295"/>
      <c r="AE263" s="295"/>
      <c r="AF263" s="295"/>
      <c r="AG263" s="295"/>
      <c r="AH263" s="295"/>
      <c r="AI263" s="295"/>
      <c r="AJ263" s="293" t="s">
        <v>11</v>
      </c>
      <c r="AK263" s="171"/>
      <c r="AL263" s="171"/>
      <c r="AM263" s="171"/>
      <c r="AN263" s="171"/>
      <c r="AO263" s="172"/>
      <c r="AP263" s="170" t="s">
        <v>396</v>
      </c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2"/>
      <c r="BB263" s="77"/>
      <c r="BC263" s="77"/>
      <c r="BD263" s="77"/>
      <c r="BE263" s="77"/>
      <c r="BF263" s="77"/>
      <c r="BG263" s="77"/>
      <c r="BH263" s="173">
        <f>BH264</f>
        <v>5600</v>
      </c>
      <c r="BI263" s="175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173">
        <f>BU264</f>
        <v>5581</v>
      </c>
      <c r="BV263" s="174"/>
      <c r="BW263" s="174"/>
      <c r="BX263" s="174"/>
      <c r="BY263" s="174"/>
      <c r="BZ263" s="174"/>
      <c r="CA263" s="174"/>
      <c r="CB263" s="174"/>
      <c r="CC263" s="174"/>
      <c r="CD263" s="174"/>
      <c r="CE263" s="174"/>
      <c r="CF263" s="174"/>
      <c r="CG263" s="174"/>
      <c r="CH263" s="175"/>
      <c r="CI263" s="173">
        <f t="shared" si="20"/>
        <v>19</v>
      </c>
      <c r="CJ263" s="174"/>
      <c r="CK263" s="174"/>
      <c r="CL263" s="174"/>
      <c r="CM263" s="174"/>
      <c r="CN263" s="174"/>
      <c r="CO263" s="174"/>
      <c r="CP263" s="174"/>
      <c r="CQ263" s="174"/>
      <c r="CR263" s="174"/>
      <c r="CS263" s="174"/>
      <c r="CT263" s="176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18" customFormat="1" ht="17.25" customHeight="1">
      <c r="A264" s="292" t="s">
        <v>92</v>
      </c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293" t="s">
        <v>11</v>
      </c>
      <c r="AK264" s="171"/>
      <c r="AL264" s="171"/>
      <c r="AM264" s="171"/>
      <c r="AN264" s="171"/>
      <c r="AO264" s="172"/>
      <c r="AP264" s="170" t="s">
        <v>397</v>
      </c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2"/>
      <c r="BB264" s="77"/>
      <c r="BC264" s="77"/>
      <c r="BD264" s="77"/>
      <c r="BE264" s="77"/>
      <c r="BF264" s="77"/>
      <c r="BG264" s="77"/>
      <c r="BH264" s="173">
        <v>5600</v>
      </c>
      <c r="BI264" s="175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173">
        <v>5581</v>
      </c>
      <c r="BV264" s="174"/>
      <c r="BW264" s="174"/>
      <c r="BX264" s="174"/>
      <c r="BY264" s="174"/>
      <c r="BZ264" s="174"/>
      <c r="CA264" s="174"/>
      <c r="CB264" s="174"/>
      <c r="CC264" s="174"/>
      <c r="CD264" s="174"/>
      <c r="CE264" s="174"/>
      <c r="CF264" s="174"/>
      <c r="CG264" s="174"/>
      <c r="CH264" s="175"/>
      <c r="CI264" s="173">
        <f t="shared" si="20"/>
        <v>19</v>
      </c>
      <c r="CJ264" s="174"/>
      <c r="CK264" s="174"/>
      <c r="CL264" s="174"/>
      <c r="CM264" s="174"/>
      <c r="CN264" s="174"/>
      <c r="CO264" s="174"/>
      <c r="CP264" s="174"/>
      <c r="CQ264" s="174"/>
      <c r="CR264" s="174"/>
      <c r="CS264" s="174"/>
      <c r="CT264" s="176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98" s="53" customFormat="1" ht="45.75" customHeight="1">
      <c r="A265" s="292" t="s">
        <v>398</v>
      </c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293" t="s">
        <v>11</v>
      </c>
      <c r="AK265" s="171"/>
      <c r="AL265" s="172"/>
      <c r="AM265" s="15"/>
      <c r="AN265" s="15"/>
      <c r="AO265" s="15"/>
      <c r="AP265" s="170" t="s">
        <v>399</v>
      </c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2"/>
      <c r="BB265" s="77"/>
      <c r="BC265" s="77"/>
      <c r="BD265" s="77"/>
      <c r="BE265" s="77"/>
      <c r="BF265" s="77"/>
      <c r="BG265" s="77"/>
      <c r="BH265" s="173">
        <f>BH267+BH272+BH283+BH286</f>
        <v>3382300</v>
      </c>
      <c r="BI265" s="175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173">
        <f>BU267+BU272+BU283+BU286</f>
        <v>3126160.0300000003</v>
      </c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5"/>
      <c r="CI265" s="173">
        <f t="shared" si="20"/>
        <v>256139.96999999974</v>
      </c>
      <c r="CJ265" s="174"/>
      <c r="CK265" s="174"/>
      <c r="CL265" s="174"/>
      <c r="CM265" s="174"/>
      <c r="CN265" s="174"/>
      <c r="CO265" s="174"/>
      <c r="CP265" s="174"/>
      <c r="CQ265" s="174"/>
      <c r="CR265" s="174"/>
      <c r="CS265" s="174"/>
      <c r="CT265" s="176"/>
    </row>
    <row r="266" spans="1:188" s="46" customFormat="1" ht="90.75" customHeight="1">
      <c r="A266" s="292" t="s">
        <v>599</v>
      </c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293"/>
      <c r="AK266" s="171"/>
      <c r="AL266" s="172"/>
      <c r="AM266" s="15"/>
      <c r="AN266" s="15"/>
      <c r="AO266" s="15"/>
      <c r="AP266" s="170" t="s">
        <v>598</v>
      </c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2"/>
      <c r="BB266" s="77"/>
      <c r="BC266" s="77"/>
      <c r="BD266" s="77"/>
      <c r="BE266" s="77"/>
      <c r="BF266" s="77"/>
      <c r="BG266" s="77"/>
      <c r="BH266" s="173">
        <f>BH267+BH272+BH283</f>
        <v>3362700</v>
      </c>
      <c r="BI266" s="175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173">
        <f>BU267+BU272+BU283</f>
        <v>3106563.0300000003</v>
      </c>
      <c r="BV266" s="174"/>
      <c r="BW266" s="174"/>
      <c r="BX266" s="174"/>
      <c r="BY266" s="174"/>
      <c r="BZ266" s="174"/>
      <c r="CA266" s="174"/>
      <c r="CB266" s="174"/>
      <c r="CC266" s="174"/>
      <c r="CD266" s="174"/>
      <c r="CE266" s="174"/>
      <c r="CF266" s="174"/>
      <c r="CG266" s="174"/>
      <c r="CH266" s="175"/>
      <c r="CI266" s="173">
        <f>BH266-BU266</f>
        <v>256136.96999999974</v>
      </c>
      <c r="CJ266" s="174"/>
      <c r="CK266" s="174"/>
      <c r="CL266" s="174"/>
      <c r="CM266" s="174"/>
      <c r="CN266" s="174"/>
      <c r="CO266" s="174"/>
      <c r="CP266" s="174"/>
      <c r="CQ266" s="174"/>
      <c r="CR266" s="174"/>
      <c r="CS266" s="174"/>
      <c r="CT266" s="176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</row>
    <row r="267" spans="1:188" s="46" customFormat="1" ht="51.75" customHeight="1">
      <c r="A267" s="292" t="s">
        <v>373</v>
      </c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293"/>
      <c r="AK267" s="171"/>
      <c r="AL267" s="172"/>
      <c r="AM267" s="15"/>
      <c r="AN267" s="15"/>
      <c r="AO267" s="15"/>
      <c r="AP267" s="170" t="s">
        <v>400</v>
      </c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2"/>
      <c r="BB267" s="77"/>
      <c r="BC267" s="77"/>
      <c r="BD267" s="77"/>
      <c r="BE267" s="77"/>
      <c r="BF267" s="77"/>
      <c r="BG267" s="77"/>
      <c r="BH267" s="173">
        <f>BH268</f>
        <v>2434100</v>
      </c>
      <c r="BI267" s="175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173">
        <f>BU268</f>
        <v>2208597.91</v>
      </c>
      <c r="BV267" s="174"/>
      <c r="BW267" s="174"/>
      <c r="BX267" s="174"/>
      <c r="BY267" s="174"/>
      <c r="BZ267" s="174"/>
      <c r="CA267" s="174"/>
      <c r="CB267" s="174"/>
      <c r="CC267" s="174"/>
      <c r="CD267" s="174"/>
      <c r="CE267" s="174"/>
      <c r="CF267" s="174"/>
      <c r="CG267" s="174"/>
      <c r="CH267" s="175"/>
      <c r="CI267" s="173">
        <f t="shared" si="20"/>
        <v>225502.08999999985</v>
      </c>
      <c r="CJ267" s="174"/>
      <c r="CK267" s="174"/>
      <c r="CL267" s="174"/>
      <c r="CM267" s="174"/>
      <c r="CN267" s="174"/>
      <c r="CO267" s="174"/>
      <c r="CP267" s="174"/>
      <c r="CQ267" s="174"/>
      <c r="CR267" s="174"/>
      <c r="CS267" s="174"/>
      <c r="CT267" s="176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</row>
    <row r="268" spans="1:188" s="18" customFormat="1" ht="18" customHeight="1">
      <c r="A268" s="325" t="s">
        <v>93</v>
      </c>
      <c r="B268" s="326"/>
      <c r="C268" s="326"/>
      <c r="D268" s="32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  <c r="AJ268" s="293" t="s">
        <v>11</v>
      </c>
      <c r="AK268" s="171"/>
      <c r="AL268" s="172"/>
      <c r="AM268" s="15"/>
      <c r="AN268" s="15"/>
      <c r="AO268" s="15"/>
      <c r="AP268" s="170" t="s">
        <v>401</v>
      </c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2"/>
      <c r="BB268" s="77"/>
      <c r="BC268" s="77"/>
      <c r="BD268" s="77"/>
      <c r="BE268" s="77"/>
      <c r="BF268" s="77"/>
      <c r="BG268" s="77"/>
      <c r="BH268" s="173">
        <f>BH269</f>
        <v>2434100</v>
      </c>
      <c r="BI268" s="175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173">
        <f>BU269</f>
        <v>2208597.91</v>
      </c>
      <c r="BV268" s="174"/>
      <c r="BW268" s="174"/>
      <c r="BX268" s="174"/>
      <c r="BY268" s="174"/>
      <c r="BZ268" s="174"/>
      <c r="CA268" s="174"/>
      <c r="CB268" s="174"/>
      <c r="CC268" s="174"/>
      <c r="CD268" s="174"/>
      <c r="CE268" s="174"/>
      <c r="CF268" s="174"/>
      <c r="CG268" s="174"/>
      <c r="CH268" s="175"/>
      <c r="CI268" s="173">
        <f t="shared" si="20"/>
        <v>225502.08999999985</v>
      </c>
      <c r="CJ268" s="174"/>
      <c r="CK268" s="174"/>
      <c r="CL268" s="174"/>
      <c r="CM268" s="174"/>
      <c r="CN268" s="174"/>
      <c r="CO268" s="174"/>
      <c r="CP268" s="174"/>
      <c r="CQ268" s="174"/>
      <c r="CR268" s="174"/>
      <c r="CS268" s="174"/>
      <c r="CT268" s="176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8" customFormat="1" ht="24.75" customHeight="1">
      <c r="A269" s="294" t="s">
        <v>374</v>
      </c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  <c r="AJ269" s="293" t="s">
        <v>11</v>
      </c>
      <c r="AK269" s="171"/>
      <c r="AL269" s="172"/>
      <c r="AM269" s="15"/>
      <c r="AN269" s="15"/>
      <c r="AO269" s="15"/>
      <c r="AP269" s="170" t="s">
        <v>402</v>
      </c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2"/>
      <c r="BB269" s="77"/>
      <c r="BC269" s="77"/>
      <c r="BD269" s="77"/>
      <c r="BE269" s="77"/>
      <c r="BF269" s="77"/>
      <c r="BG269" s="77"/>
      <c r="BH269" s="173">
        <f>BH270+BH271</f>
        <v>2434100</v>
      </c>
      <c r="BI269" s="175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173">
        <f>SUM(BU270+BU271)</f>
        <v>2208597.91</v>
      </c>
      <c r="BV269" s="174"/>
      <c r="BW269" s="174"/>
      <c r="BX269" s="174"/>
      <c r="BY269" s="174"/>
      <c r="BZ269" s="174"/>
      <c r="CA269" s="174"/>
      <c r="CB269" s="174"/>
      <c r="CC269" s="174"/>
      <c r="CD269" s="174"/>
      <c r="CE269" s="174"/>
      <c r="CF269" s="174"/>
      <c r="CG269" s="174"/>
      <c r="CH269" s="175"/>
      <c r="CI269" s="173">
        <f t="shared" si="20"/>
        <v>225502.08999999985</v>
      </c>
      <c r="CJ269" s="174"/>
      <c r="CK269" s="174"/>
      <c r="CL269" s="174"/>
      <c r="CM269" s="174"/>
      <c r="CN269" s="174"/>
      <c r="CO269" s="174"/>
      <c r="CP269" s="174"/>
      <c r="CQ269" s="174"/>
      <c r="CR269" s="174"/>
      <c r="CS269" s="174"/>
      <c r="CT269" s="176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18" customFormat="1" ht="17.25" customHeight="1">
      <c r="A270" s="325" t="s">
        <v>82</v>
      </c>
      <c r="B270" s="326"/>
      <c r="C270" s="326"/>
      <c r="D270" s="326"/>
      <c r="E270" s="326"/>
      <c r="F270" s="326"/>
      <c r="G270" s="326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  <c r="AA270" s="326"/>
      <c r="AB270" s="326"/>
      <c r="AC270" s="326"/>
      <c r="AD270" s="326"/>
      <c r="AE270" s="326"/>
      <c r="AF270" s="326"/>
      <c r="AG270" s="326"/>
      <c r="AH270" s="326"/>
      <c r="AI270" s="326"/>
      <c r="AJ270" s="293" t="s">
        <v>11</v>
      </c>
      <c r="AK270" s="171"/>
      <c r="AL270" s="172"/>
      <c r="AM270" s="15"/>
      <c r="AN270" s="15"/>
      <c r="AO270" s="15"/>
      <c r="AP270" s="170" t="s">
        <v>403</v>
      </c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2"/>
      <c r="BB270" s="77"/>
      <c r="BC270" s="77"/>
      <c r="BD270" s="77"/>
      <c r="BE270" s="77"/>
      <c r="BF270" s="77"/>
      <c r="BG270" s="77"/>
      <c r="BH270" s="173">
        <v>1862300</v>
      </c>
      <c r="BI270" s="175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173">
        <v>1689353</v>
      </c>
      <c r="BV270" s="174"/>
      <c r="BW270" s="174"/>
      <c r="BX270" s="174"/>
      <c r="BY270" s="174"/>
      <c r="BZ270" s="174"/>
      <c r="CA270" s="174"/>
      <c r="CB270" s="174"/>
      <c r="CC270" s="174"/>
      <c r="CD270" s="174"/>
      <c r="CE270" s="174"/>
      <c r="CF270" s="174"/>
      <c r="CG270" s="174"/>
      <c r="CH270" s="175"/>
      <c r="CI270" s="173">
        <f t="shared" si="20"/>
        <v>172947</v>
      </c>
      <c r="CJ270" s="174"/>
      <c r="CK270" s="174"/>
      <c r="CL270" s="174"/>
      <c r="CM270" s="174"/>
      <c r="CN270" s="174"/>
      <c r="CO270" s="174"/>
      <c r="CP270" s="174"/>
      <c r="CQ270" s="174"/>
      <c r="CR270" s="174"/>
      <c r="CS270" s="174"/>
      <c r="CT270" s="176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18" customFormat="1" ht="25.5" customHeight="1">
      <c r="A271" s="294" t="s">
        <v>84</v>
      </c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5"/>
      <c r="AH271" s="295"/>
      <c r="AI271" s="295"/>
      <c r="AJ271" s="293" t="s">
        <v>11</v>
      </c>
      <c r="AK271" s="171"/>
      <c r="AL271" s="172"/>
      <c r="AM271" s="15"/>
      <c r="AN271" s="15"/>
      <c r="AO271" s="15"/>
      <c r="AP271" s="170" t="s">
        <v>404</v>
      </c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2"/>
      <c r="BB271" s="77"/>
      <c r="BC271" s="77"/>
      <c r="BD271" s="77"/>
      <c r="BE271" s="77"/>
      <c r="BF271" s="77"/>
      <c r="BG271" s="77"/>
      <c r="BH271" s="173">
        <v>571800</v>
      </c>
      <c r="BI271" s="175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173">
        <v>519244.91</v>
      </c>
      <c r="BV271" s="174"/>
      <c r="BW271" s="174"/>
      <c r="BX271" s="174"/>
      <c r="BY271" s="174"/>
      <c r="BZ271" s="174"/>
      <c r="CA271" s="174"/>
      <c r="CB271" s="174"/>
      <c r="CC271" s="174"/>
      <c r="CD271" s="174"/>
      <c r="CE271" s="174"/>
      <c r="CF271" s="174"/>
      <c r="CG271" s="174"/>
      <c r="CH271" s="175"/>
      <c r="CI271" s="173">
        <f t="shared" si="20"/>
        <v>52555.090000000026</v>
      </c>
      <c r="CJ271" s="174"/>
      <c r="CK271" s="174"/>
      <c r="CL271" s="174"/>
      <c r="CM271" s="174"/>
      <c r="CN271" s="174"/>
      <c r="CO271" s="174"/>
      <c r="CP271" s="174"/>
      <c r="CQ271" s="174"/>
      <c r="CR271" s="174"/>
      <c r="CS271" s="174"/>
      <c r="CT271" s="176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18" customFormat="1" ht="54.75" customHeight="1">
      <c r="A272" s="294" t="s">
        <v>215</v>
      </c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95"/>
      <c r="AD272" s="295"/>
      <c r="AE272" s="295"/>
      <c r="AF272" s="295"/>
      <c r="AG272" s="295"/>
      <c r="AH272" s="295"/>
      <c r="AI272" s="295"/>
      <c r="AJ272" s="293" t="s">
        <v>11</v>
      </c>
      <c r="AK272" s="171"/>
      <c r="AL272" s="171"/>
      <c r="AM272" s="171"/>
      <c r="AN272" s="171"/>
      <c r="AO272" s="172"/>
      <c r="AP272" s="170" t="s">
        <v>405</v>
      </c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2"/>
      <c r="BB272" s="77"/>
      <c r="BC272" s="77"/>
      <c r="BD272" s="77"/>
      <c r="BE272" s="77"/>
      <c r="BF272" s="77"/>
      <c r="BG272" s="77"/>
      <c r="BH272" s="173">
        <f>BH273+BH280</f>
        <v>926600</v>
      </c>
      <c r="BI272" s="175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173">
        <f>BU273+BU280</f>
        <v>895983.67</v>
      </c>
      <c r="BV272" s="174"/>
      <c r="BW272" s="174"/>
      <c r="BX272" s="174"/>
      <c r="BY272" s="174"/>
      <c r="BZ272" s="174"/>
      <c r="CA272" s="174"/>
      <c r="CB272" s="174"/>
      <c r="CC272" s="174"/>
      <c r="CD272" s="174"/>
      <c r="CE272" s="174"/>
      <c r="CF272" s="174"/>
      <c r="CG272" s="174"/>
      <c r="CH272" s="175"/>
      <c r="CI272" s="173">
        <f t="shared" si="20"/>
        <v>30616.329999999958</v>
      </c>
      <c r="CJ272" s="174"/>
      <c r="CK272" s="174"/>
      <c r="CL272" s="174"/>
      <c r="CM272" s="174"/>
      <c r="CN272" s="174"/>
      <c r="CO272" s="174"/>
      <c r="CP272" s="174"/>
      <c r="CQ272" s="174"/>
      <c r="CR272" s="174"/>
      <c r="CS272" s="174"/>
      <c r="CT272" s="176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18" customFormat="1" ht="18" customHeight="1">
      <c r="A273" s="294" t="s">
        <v>93</v>
      </c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95"/>
      <c r="AD273" s="295"/>
      <c r="AE273" s="295"/>
      <c r="AF273" s="295"/>
      <c r="AG273" s="295"/>
      <c r="AH273" s="295"/>
      <c r="AI273" s="295"/>
      <c r="AJ273" s="293" t="s">
        <v>11</v>
      </c>
      <c r="AK273" s="171"/>
      <c r="AL273" s="171"/>
      <c r="AM273" s="171"/>
      <c r="AN273" s="171"/>
      <c r="AO273" s="172"/>
      <c r="AP273" s="170" t="s">
        <v>406</v>
      </c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2"/>
      <c r="BB273" s="77"/>
      <c r="BC273" s="77"/>
      <c r="BD273" s="77"/>
      <c r="BE273" s="77"/>
      <c r="BF273" s="77"/>
      <c r="BG273" s="77"/>
      <c r="BH273" s="173">
        <f>BH274</f>
        <v>767500</v>
      </c>
      <c r="BI273" s="175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173">
        <f>BU274</f>
        <v>736962.67</v>
      </c>
      <c r="BV273" s="174"/>
      <c r="BW273" s="174"/>
      <c r="BX273" s="174"/>
      <c r="BY273" s="174"/>
      <c r="BZ273" s="174"/>
      <c r="CA273" s="174"/>
      <c r="CB273" s="174"/>
      <c r="CC273" s="174"/>
      <c r="CD273" s="174"/>
      <c r="CE273" s="174"/>
      <c r="CF273" s="174"/>
      <c r="CG273" s="174"/>
      <c r="CH273" s="175"/>
      <c r="CI273" s="173">
        <f>CI274</f>
        <v>24.330000000001746</v>
      </c>
      <c r="CJ273" s="174"/>
      <c r="CK273" s="174"/>
      <c r="CL273" s="174"/>
      <c r="CM273" s="174"/>
      <c r="CN273" s="174"/>
      <c r="CO273" s="174"/>
      <c r="CP273" s="174"/>
      <c r="CQ273" s="174"/>
      <c r="CR273" s="174"/>
      <c r="CS273" s="174"/>
      <c r="CT273" s="176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18" customFormat="1" ht="18" customHeight="1">
      <c r="A274" s="325" t="s">
        <v>139</v>
      </c>
      <c r="B274" s="326"/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  <c r="AD274" s="326"/>
      <c r="AE274" s="326"/>
      <c r="AF274" s="326"/>
      <c r="AG274" s="326"/>
      <c r="AH274" s="326"/>
      <c r="AI274" s="326"/>
      <c r="AJ274" s="293" t="s">
        <v>11</v>
      </c>
      <c r="AK274" s="171"/>
      <c r="AL274" s="171"/>
      <c r="AM274" s="171"/>
      <c r="AN274" s="171"/>
      <c r="AO274" s="172"/>
      <c r="AP274" s="170" t="s">
        <v>407</v>
      </c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2"/>
      <c r="BB274" s="77"/>
      <c r="BC274" s="77"/>
      <c r="BD274" s="77"/>
      <c r="BE274" s="77"/>
      <c r="BF274" s="77"/>
      <c r="BG274" s="77"/>
      <c r="BH274" s="173">
        <f>BH275+BH276+BH277+BH278+BH279</f>
        <v>767500</v>
      </c>
      <c r="BI274" s="175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173">
        <f>BU275+BU276+BU277+BU278+BU279</f>
        <v>736962.67</v>
      </c>
      <c r="BV274" s="174"/>
      <c r="BW274" s="174"/>
      <c r="BX274" s="174"/>
      <c r="BY274" s="174"/>
      <c r="BZ274" s="174"/>
      <c r="CA274" s="174"/>
      <c r="CB274" s="174"/>
      <c r="CC274" s="174"/>
      <c r="CD274" s="174"/>
      <c r="CE274" s="174"/>
      <c r="CF274" s="174"/>
      <c r="CG274" s="174"/>
      <c r="CH274" s="175"/>
      <c r="CI274" s="173">
        <f>CI275+CI278</f>
        <v>24.330000000001746</v>
      </c>
      <c r="CJ274" s="174"/>
      <c r="CK274" s="174"/>
      <c r="CL274" s="174"/>
      <c r="CM274" s="174"/>
      <c r="CN274" s="174"/>
      <c r="CO274" s="174"/>
      <c r="CP274" s="174"/>
      <c r="CQ274" s="174"/>
      <c r="CR274" s="174"/>
      <c r="CS274" s="174"/>
      <c r="CT274" s="176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18" customFormat="1" ht="18" customHeight="1">
      <c r="A275" s="310" t="s">
        <v>87</v>
      </c>
      <c r="B275" s="311"/>
      <c r="C275" s="311"/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  <c r="AB275" s="311"/>
      <c r="AC275" s="311"/>
      <c r="AD275" s="311"/>
      <c r="AE275" s="311"/>
      <c r="AF275" s="311"/>
      <c r="AG275" s="311"/>
      <c r="AH275" s="311"/>
      <c r="AI275" s="311"/>
      <c r="AJ275" s="293" t="s">
        <v>11</v>
      </c>
      <c r="AK275" s="171"/>
      <c r="AL275" s="171"/>
      <c r="AM275" s="171"/>
      <c r="AN275" s="171"/>
      <c r="AO275" s="172"/>
      <c r="AP275" s="170" t="s">
        <v>408</v>
      </c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2"/>
      <c r="BB275" s="77"/>
      <c r="BC275" s="77"/>
      <c r="BD275" s="77"/>
      <c r="BE275" s="77"/>
      <c r="BF275" s="77"/>
      <c r="BG275" s="77"/>
      <c r="BH275" s="173">
        <v>0</v>
      </c>
      <c r="BI275" s="175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173">
        <v>0</v>
      </c>
      <c r="BV275" s="174"/>
      <c r="BW275" s="174"/>
      <c r="BX275" s="174"/>
      <c r="BY275" s="174"/>
      <c r="BZ275" s="174"/>
      <c r="CA275" s="174"/>
      <c r="CB275" s="174"/>
      <c r="CC275" s="174"/>
      <c r="CD275" s="174"/>
      <c r="CE275" s="174"/>
      <c r="CF275" s="174"/>
      <c r="CG275" s="174"/>
      <c r="CH275" s="175"/>
      <c r="CI275" s="173">
        <f aca="true" t="shared" si="21" ref="CI275:CI285">BH275-BU275</f>
        <v>0</v>
      </c>
      <c r="CJ275" s="174"/>
      <c r="CK275" s="174"/>
      <c r="CL275" s="174"/>
      <c r="CM275" s="174"/>
      <c r="CN275" s="174"/>
      <c r="CO275" s="174"/>
      <c r="CP275" s="174"/>
      <c r="CQ275" s="174"/>
      <c r="CR275" s="174"/>
      <c r="CS275" s="174"/>
      <c r="CT275" s="176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18" customFormat="1" ht="22.5" customHeight="1">
      <c r="A276" s="292" t="s">
        <v>174</v>
      </c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293" t="s">
        <v>11</v>
      </c>
      <c r="AK276" s="171"/>
      <c r="AL276" s="171"/>
      <c r="AM276" s="171"/>
      <c r="AN276" s="171"/>
      <c r="AO276" s="172"/>
      <c r="AP276" s="170" t="s">
        <v>409</v>
      </c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2"/>
      <c r="BB276" s="77"/>
      <c r="BC276" s="77"/>
      <c r="BD276" s="77"/>
      <c r="BE276" s="77"/>
      <c r="BF276" s="77"/>
      <c r="BG276" s="77"/>
      <c r="BH276" s="173">
        <v>287400</v>
      </c>
      <c r="BI276" s="175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173">
        <v>287304.73</v>
      </c>
      <c r="BV276" s="174"/>
      <c r="BW276" s="174"/>
      <c r="BX276" s="174"/>
      <c r="BY276" s="174"/>
      <c r="BZ276" s="174"/>
      <c r="CA276" s="174"/>
      <c r="CB276" s="174"/>
      <c r="CC276" s="174"/>
      <c r="CD276" s="174"/>
      <c r="CE276" s="174"/>
      <c r="CF276" s="174"/>
      <c r="CG276" s="174"/>
      <c r="CH276" s="175"/>
      <c r="CI276" s="173">
        <f t="shared" si="21"/>
        <v>95.27000000001863</v>
      </c>
      <c r="CJ276" s="174"/>
      <c r="CK276" s="174"/>
      <c r="CL276" s="174"/>
      <c r="CM276" s="174"/>
      <c r="CN276" s="174"/>
      <c r="CO276" s="174"/>
      <c r="CP276" s="174"/>
      <c r="CQ276" s="174"/>
      <c r="CR276" s="174"/>
      <c r="CS276" s="174"/>
      <c r="CT276" s="176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18" customFormat="1" ht="26.25" customHeight="1">
      <c r="A277" s="292" t="s">
        <v>151</v>
      </c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293" t="s">
        <v>11</v>
      </c>
      <c r="AK277" s="171"/>
      <c r="AL277" s="171"/>
      <c r="AM277" s="171"/>
      <c r="AN277" s="171"/>
      <c r="AO277" s="172"/>
      <c r="AP277" s="170" t="s">
        <v>410</v>
      </c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2"/>
      <c r="BB277" s="77"/>
      <c r="BC277" s="77"/>
      <c r="BD277" s="77"/>
      <c r="BE277" s="77"/>
      <c r="BF277" s="77"/>
      <c r="BG277" s="77"/>
      <c r="BH277" s="173">
        <v>456400</v>
      </c>
      <c r="BI277" s="175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173">
        <v>425982.27</v>
      </c>
      <c r="BV277" s="174"/>
      <c r="BW277" s="174"/>
      <c r="BX277" s="174"/>
      <c r="BY277" s="174"/>
      <c r="BZ277" s="174"/>
      <c r="CA277" s="174"/>
      <c r="CB277" s="174"/>
      <c r="CC277" s="174"/>
      <c r="CD277" s="174"/>
      <c r="CE277" s="174"/>
      <c r="CF277" s="174"/>
      <c r="CG277" s="174"/>
      <c r="CH277" s="175"/>
      <c r="CI277" s="173">
        <f t="shared" si="21"/>
        <v>30417.72999999998</v>
      </c>
      <c r="CJ277" s="174"/>
      <c r="CK277" s="174"/>
      <c r="CL277" s="174"/>
      <c r="CM277" s="174"/>
      <c r="CN277" s="174"/>
      <c r="CO277" s="174"/>
      <c r="CP277" s="174"/>
      <c r="CQ277" s="174"/>
      <c r="CR277" s="174"/>
      <c r="CS277" s="174"/>
      <c r="CT277" s="176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18" customFormat="1" ht="18" customHeight="1">
      <c r="A278" s="310" t="s">
        <v>85</v>
      </c>
      <c r="B278" s="311"/>
      <c r="C278" s="311"/>
      <c r="D278" s="311"/>
      <c r="E278" s="311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293" t="s">
        <v>11</v>
      </c>
      <c r="AK278" s="171"/>
      <c r="AL278" s="171"/>
      <c r="AM278" s="171"/>
      <c r="AN278" s="171"/>
      <c r="AO278" s="172"/>
      <c r="AP278" s="170" t="s">
        <v>411</v>
      </c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2"/>
      <c r="BB278" s="77"/>
      <c r="BC278" s="77"/>
      <c r="BD278" s="77"/>
      <c r="BE278" s="77"/>
      <c r="BF278" s="77"/>
      <c r="BG278" s="77"/>
      <c r="BH278" s="173">
        <v>18700</v>
      </c>
      <c r="BI278" s="175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173">
        <v>18675.67</v>
      </c>
      <c r="BV278" s="174"/>
      <c r="BW278" s="174"/>
      <c r="BX278" s="174"/>
      <c r="BY278" s="174"/>
      <c r="BZ278" s="174"/>
      <c r="CA278" s="174"/>
      <c r="CB278" s="174"/>
      <c r="CC278" s="174"/>
      <c r="CD278" s="174"/>
      <c r="CE278" s="174"/>
      <c r="CF278" s="174"/>
      <c r="CG278" s="174"/>
      <c r="CH278" s="175"/>
      <c r="CI278" s="173">
        <f t="shared" si="21"/>
        <v>24.330000000001746</v>
      </c>
      <c r="CJ278" s="174"/>
      <c r="CK278" s="174"/>
      <c r="CL278" s="174"/>
      <c r="CM278" s="174"/>
      <c r="CN278" s="174"/>
      <c r="CO278" s="174"/>
      <c r="CP278" s="174"/>
      <c r="CQ278" s="174"/>
      <c r="CR278" s="174"/>
      <c r="CS278" s="174"/>
      <c r="CT278" s="176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18" customFormat="1" ht="18" customHeight="1">
      <c r="A279" s="310" t="s">
        <v>92</v>
      </c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  <c r="AD279" s="311"/>
      <c r="AE279" s="311"/>
      <c r="AF279" s="311"/>
      <c r="AG279" s="311"/>
      <c r="AH279" s="311"/>
      <c r="AI279" s="311"/>
      <c r="AJ279" s="293" t="s">
        <v>11</v>
      </c>
      <c r="AK279" s="171"/>
      <c r="AL279" s="171"/>
      <c r="AM279" s="171"/>
      <c r="AN279" s="171"/>
      <c r="AO279" s="172"/>
      <c r="AP279" s="170" t="s">
        <v>600</v>
      </c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2"/>
      <c r="BB279" s="77"/>
      <c r="BC279" s="77"/>
      <c r="BD279" s="77"/>
      <c r="BE279" s="77"/>
      <c r="BF279" s="77"/>
      <c r="BG279" s="77"/>
      <c r="BH279" s="173">
        <v>5000</v>
      </c>
      <c r="BI279" s="175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173">
        <v>5000</v>
      </c>
      <c r="BV279" s="174"/>
      <c r="BW279" s="174"/>
      <c r="BX279" s="174"/>
      <c r="BY279" s="174"/>
      <c r="BZ279" s="174"/>
      <c r="CA279" s="174"/>
      <c r="CB279" s="174"/>
      <c r="CC279" s="174"/>
      <c r="CD279" s="174"/>
      <c r="CE279" s="174"/>
      <c r="CF279" s="174"/>
      <c r="CG279" s="174"/>
      <c r="CH279" s="175"/>
      <c r="CI279" s="173">
        <f>BH279-BU279</f>
        <v>0</v>
      </c>
      <c r="CJ279" s="174"/>
      <c r="CK279" s="174"/>
      <c r="CL279" s="174"/>
      <c r="CM279" s="174"/>
      <c r="CN279" s="174"/>
      <c r="CO279" s="174"/>
      <c r="CP279" s="174"/>
      <c r="CQ279" s="174"/>
      <c r="CR279" s="174"/>
      <c r="CS279" s="174"/>
      <c r="CT279" s="176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18" customFormat="1" ht="24" customHeight="1">
      <c r="A280" s="292" t="s">
        <v>165</v>
      </c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293" t="s">
        <v>11</v>
      </c>
      <c r="AK280" s="171"/>
      <c r="AL280" s="171"/>
      <c r="AM280" s="171"/>
      <c r="AN280" s="171"/>
      <c r="AO280" s="172"/>
      <c r="AP280" s="170" t="s">
        <v>412</v>
      </c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2"/>
      <c r="BB280" s="77"/>
      <c r="BC280" s="77"/>
      <c r="BD280" s="77"/>
      <c r="BE280" s="77"/>
      <c r="BF280" s="77"/>
      <c r="BG280" s="77"/>
      <c r="BH280" s="173">
        <f>BH282+BH281</f>
        <v>159100</v>
      </c>
      <c r="BI280" s="175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173">
        <f>BU282+BU281</f>
        <v>159021</v>
      </c>
      <c r="BV280" s="174"/>
      <c r="BW280" s="174"/>
      <c r="BX280" s="174"/>
      <c r="BY280" s="174"/>
      <c r="BZ280" s="174"/>
      <c r="CA280" s="174"/>
      <c r="CB280" s="174"/>
      <c r="CC280" s="174"/>
      <c r="CD280" s="174"/>
      <c r="CE280" s="174"/>
      <c r="CF280" s="174"/>
      <c r="CG280" s="174"/>
      <c r="CH280" s="175"/>
      <c r="CI280" s="173">
        <f t="shared" si="21"/>
        <v>79</v>
      </c>
      <c r="CJ280" s="174"/>
      <c r="CK280" s="174"/>
      <c r="CL280" s="174"/>
      <c r="CM280" s="174"/>
      <c r="CN280" s="174"/>
      <c r="CO280" s="174"/>
      <c r="CP280" s="174"/>
      <c r="CQ280" s="174"/>
      <c r="CR280" s="174"/>
      <c r="CS280" s="174"/>
      <c r="CT280" s="176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18" customFormat="1" ht="26.25" customHeight="1">
      <c r="A281" s="292" t="s">
        <v>89</v>
      </c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293" t="s">
        <v>11</v>
      </c>
      <c r="AK281" s="171"/>
      <c r="AL281" s="171"/>
      <c r="AM281" s="171"/>
      <c r="AN281" s="171"/>
      <c r="AO281" s="172"/>
      <c r="AP281" s="170" t="s">
        <v>618</v>
      </c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2"/>
      <c r="BB281" s="77"/>
      <c r="BC281" s="77"/>
      <c r="BD281" s="77"/>
      <c r="BE281" s="77"/>
      <c r="BF281" s="77"/>
      <c r="BG281" s="77"/>
      <c r="BH281" s="173">
        <v>38000</v>
      </c>
      <c r="BI281" s="175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173">
        <v>38000</v>
      </c>
      <c r="BV281" s="174"/>
      <c r="BW281" s="174"/>
      <c r="BX281" s="174"/>
      <c r="BY281" s="174"/>
      <c r="BZ281" s="174"/>
      <c r="CA281" s="174"/>
      <c r="CB281" s="174"/>
      <c r="CC281" s="174"/>
      <c r="CD281" s="174"/>
      <c r="CE281" s="174"/>
      <c r="CF281" s="174"/>
      <c r="CG281" s="174"/>
      <c r="CH281" s="175"/>
      <c r="CI281" s="173">
        <f>BH281-BU281</f>
        <v>0</v>
      </c>
      <c r="CJ281" s="174"/>
      <c r="CK281" s="174"/>
      <c r="CL281" s="174"/>
      <c r="CM281" s="174"/>
      <c r="CN281" s="174"/>
      <c r="CO281" s="174"/>
      <c r="CP281" s="174"/>
      <c r="CQ281" s="174"/>
      <c r="CR281" s="174"/>
      <c r="CS281" s="174"/>
      <c r="CT281" s="176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18" customFormat="1" ht="26.25" customHeight="1">
      <c r="A282" s="292" t="s">
        <v>90</v>
      </c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293" t="s">
        <v>11</v>
      </c>
      <c r="AK282" s="171"/>
      <c r="AL282" s="171"/>
      <c r="AM282" s="171"/>
      <c r="AN282" s="171"/>
      <c r="AO282" s="172"/>
      <c r="AP282" s="170" t="s">
        <v>413</v>
      </c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2"/>
      <c r="BB282" s="77"/>
      <c r="BC282" s="77"/>
      <c r="BD282" s="77"/>
      <c r="BE282" s="77"/>
      <c r="BF282" s="77"/>
      <c r="BG282" s="77"/>
      <c r="BH282" s="173">
        <v>121100</v>
      </c>
      <c r="BI282" s="175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173">
        <v>121021</v>
      </c>
      <c r="BV282" s="174"/>
      <c r="BW282" s="174"/>
      <c r="BX282" s="174"/>
      <c r="BY282" s="174"/>
      <c r="BZ282" s="174"/>
      <c r="CA282" s="174"/>
      <c r="CB282" s="174"/>
      <c r="CC282" s="174"/>
      <c r="CD282" s="174"/>
      <c r="CE282" s="174"/>
      <c r="CF282" s="174"/>
      <c r="CG282" s="174"/>
      <c r="CH282" s="175"/>
      <c r="CI282" s="173">
        <f t="shared" si="21"/>
        <v>79</v>
      </c>
      <c r="CJ282" s="174"/>
      <c r="CK282" s="174"/>
      <c r="CL282" s="174"/>
      <c r="CM282" s="174"/>
      <c r="CN282" s="174"/>
      <c r="CO282" s="174"/>
      <c r="CP282" s="174"/>
      <c r="CQ282" s="174"/>
      <c r="CR282" s="174"/>
      <c r="CS282" s="174"/>
      <c r="CT282" s="176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18" customFormat="1" ht="26.25" customHeight="1">
      <c r="A283" s="292" t="s">
        <v>175</v>
      </c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293" t="s">
        <v>11</v>
      </c>
      <c r="AK283" s="171"/>
      <c r="AL283" s="171"/>
      <c r="AM283" s="171"/>
      <c r="AN283" s="171"/>
      <c r="AO283" s="172"/>
      <c r="AP283" s="170" t="s">
        <v>414</v>
      </c>
      <c r="AQ283" s="171"/>
      <c r="AR283" s="171"/>
      <c r="AS283" s="171"/>
      <c r="AT283" s="171"/>
      <c r="AU283" s="171"/>
      <c r="AV283" s="171"/>
      <c r="AW283" s="171"/>
      <c r="AX283" s="171"/>
      <c r="AY283" s="171"/>
      <c r="AZ283" s="171"/>
      <c r="BA283" s="172"/>
      <c r="BB283" s="77"/>
      <c r="BC283" s="77"/>
      <c r="BD283" s="77"/>
      <c r="BE283" s="77"/>
      <c r="BF283" s="77"/>
      <c r="BG283" s="77"/>
      <c r="BH283" s="173">
        <f>BH284</f>
        <v>2000</v>
      </c>
      <c r="BI283" s="175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173">
        <f>BU284</f>
        <v>1981.45</v>
      </c>
      <c r="BV283" s="174"/>
      <c r="BW283" s="174"/>
      <c r="BX283" s="174"/>
      <c r="BY283" s="174"/>
      <c r="BZ283" s="174"/>
      <c r="CA283" s="174"/>
      <c r="CB283" s="174"/>
      <c r="CC283" s="174"/>
      <c r="CD283" s="174"/>
      <c r="CE283" s="174"/>
      <c r="CF283" s="174"/>
      <c r="CG283" s="174"/>
      <c r="CH283" s="175"/>
      <c r="CI283" s="173">
        <f t="shared" si="21"/>
        <v>18.549999999999955</v>
      </c>
      <c r="CJ283" s="174"/>
      <c r="CK283" s="174"/>
      <c r="CL283" s="174"/>
      <c r="CM283" s="174"/>
      <c r="CN283" s="174"/>
      <c r="CO283" s="174"/>
      <c r="CP283" s="174"/>
      <c r="CQ283" s="174"/>
      <c r="CR283" s="174"/>
      <c r="CS283" s="174"/>
      <c r="CT283" s="176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1:188" s="18" customFormat="1" ht="26.25" customHeight="1">
      <c r="A284" s="294" t="s">
        <v>93</v>
      </c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  <c r="AA284" s="295"/>
      <c r="AB284" s="295"/>
      <c r="AC284" s="295"/>
      <c r="AD284" s="295"/>
      <c r="AE284" s="295"/>
      <c r="AF284" s="295"/>
      <c r="AG284" s="295"/>
      <c r="AH284" s="295"/>
      <c r="AI284" s="295"/>
      <c r="AJ284" s="293" t="s">
        <v>11</v>
      </c>
      <c r="AK284" s="171"/>
      <c r="AL284" s="171"/>
      <c r="AM284" s="171"/>
      <c r="AN284" s="171"/>
      <c r="AO284" s="172"/>
      <c r="AP284" s="170" t="s">
        <v>415</v>
      </c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2"/>
      <c r="BB284" s="77"/>
      <c r="BC284" s="77"/>
      <c r="BD284" s="77"/>
      <c r="BE284" s="77"/>
      <c r="BF284" s="77"/>
      <c r="BG284" s="77"/>
      <c r="BH284" s="173">
        <f>BH285</f>
        <v>2000</v>
      </c>
      <c r="BI284" s="175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173">
        <f>BU285</f>
        <v>1981.45</v>
      </c>
      <c r="BV284" s="174"/>
      <c r="BW284" s="174"/>
      <c r="BX284" s="174"/>
      <c r="BY284" s="174"/>
      <c r="BZ284" s="174"/>
      <c r="CA284" s="174"/>
      <c r="CB284" s="174"/>
      <c r="CC284" s="174"/>
      <c r="CD284" s="174"/>
      <c r="CE284" s="174"/>
      <c r="CF284" s="174"/>
      <c r="CG284" s="174"/>
      <c r="CH284" s="175"/>
      <c r="CI284" s="173">
        <f t="shared" si="21"/>
        <v>18.549999999999955</v>
      </c>
      <c r="CJ284" s="174"/>
      <c r="CK284" s="174"/>
      <c r="CL284" s="174"/>
      <c r="CM284" s="174"/>
      <c r="CN284" s="174"/>
      <c r="CO284" s="174"/>
      <c r="CP284" s="174"/>
      <c r="CQ284" s="174"/>
      <c r="CR284" s="174"/>
      <c r="CS284" s="174"/>
      <c r="CT284" s="176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18" customFormat="1" ht="26.25" customHeight="1">
      <c r="A285" s="292" t="s">
        <v>92</v>
      </c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293" t="s">
        <v>11</v>
      </c>
      <c r="AK285" s="171"/>
      <c r="AL285" s="171"/>
      <c r="AM285" s="171"/>
      <c r="AN285" s="171"/>
      <c r="AO285" s="172"/>
      <c r="AP285" s="170" t="s">
        <v>416</v>
      </c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2"/>
      <c r="BB285" s="77"/>
      <c r="BC285" s="77"/>
      <c r="BD285" s="77"/>
      <c r="BE285" s="77"/>
      <c r="BF285" s="77"/>
      <c r="BG285" s="77"/>
      <c r="BH285" s="173">
        <v>2000</v>
      </c>
      <c r="BI285" s="175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173">
        <v>1981.45</v>
      </c>
      <c r="BV285" s="174"/>
      <c r="BW285" s="174"/>
      <c r="BX285" s="174"/>
      <c r="BY285" s="174"/>
      <c r="BZ285" s="174"/>
      <c r="CA285" s="174"/>
      <c r="CB285" s="174"/>
      <c r="CC285" s="174"/>
      <c r="CD285" s="174"/>
      <c r="CE285" s="174"/>
      <c r="CF285" s="174"/>
      <c r="CG285" s="174"/>
      <c r="CH285" s="175"/>
      <c r="CI285" s="173">
        <f t="shared" si="21"/>
        <v>18.549999999999955</v>
      </c>
      <c r="CJ285" s="174"/>
      <c r="CK285" s="174"/>
      <c r="CL285" s="174"/>
      <c r="CM285" s="174"/>
      <c r="CN285" s="174"/>
      <c r="CO285" s="174"/>
      <c r="CP285" s="174"/>
      <c r="CQ285" s="174"/>
      <c r="CR285" s="174"/>
      <c r="CS285" s="174"/>
      <c r="CT285" s="176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98" s="20" customFormat="1" ht="68.25" customHeight="1">
      <c r="A286" s="294" t="s">
        <v>420</v>
      </c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  <c r="AA286" s="295"/>
      <c r="AB286" s="295"/>
      <c r="AC286" s="295"/>
      <c r="AD286" s="295"/>
      <c r="AE286" s="295"/>
      <c r="AF286" s="295"/>
      <c r="AG286" s="295"/>
      <c r="AH286" s="295"/>
      <c r="AI286" s="295"/>
      <c r="AJ286" s="293" t="s">
        <v>11</v>
      </c>
      <c r="AK286" s="171"/>
      <c r="AL286" s="172"/>
      <c r="AM286" s="15"/>
      <c r="AN286" s="15"/>
      <c r="AO286" s="15"/>
      <c r="AP286" s="170" t="s">
        <v>417</v>
      </c>
      <c r="AQ286" s="171"/>
      <c r="AR286" s="171"/>
      <c r="AS286" s="171"/>
      <c r="AT286" s="171"/>
      <c r="AU286" s="171"/>
      <c r="AV286" s="171"/>
      <c r="AW286" s="171"/>
      <c r="AX286" s="171"/>
      <c r="AY286" s="171"/>
      <c r="AZ286" s="171"/>
      <c r="BA286" s="172"/>
      <c r="BB286" s="77"/>
      <c r="BC286" s="77"/>
      <c r="BD286" s="77"/>
      <c r="BE286" s="77"/>
      <c r="BF286" s="77"/>
      <c r="BG286" s="77"/>
      <c r="BH286" s="173">
        <f>BH287</f>
        <v>19600</v>
      </c>
      <c r="BI286" s="175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173">
        <f>BU287</f>
        <v>19597</v>
      </c>
      <c r="BV286" s="174"/>
      <c r="BW286" s="174"/>
      <c r="BX286" s="174"/>
      <c r="BY286" s="174"/>
      <c r="BZ286" s="174"/>
      <c r="CA286" s="174"/>
      <c r="CB286" s="174"/>
      <c r="CC286" s="174"/>
      <c r="CD286" s="174"/>
      <c r="CE286" s="174"/>
      <c r="CF286" s="174"/>
      <c r="CG286" s="174"/>
      <c r="CH286" s="175"/>
      <c r="CI286" s="173">
        <f>BH286-BU286</f>
        <v>3</v>
      </c>
      <c r="CJ286" s="174"/>
      <c r="CK286" s="174"/>
      <c r="CL286" s="174"/>
      <c r="CM286" s="174"/>
      <c r="CN286" s="174"/>
      <c r="CO286" s="174"/>
      <c r="CP286" s="174"/>
      <c r="CQ286" s="174"/>
      <c r="CR286" s="174"/>
      <c r="CS286" s="174"/>
      <c r="CT286" s="176"/>
    </row>
    <row r="287" spans="1:188" s="18" customFormat="1" ht="26.25" customHeight="1">
      <c r="A287" s="292" t="s">
        <v>395</v>
      </c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293" t="s">
        <v>11</v>
      </c>
      <c r="AK287" s="171"/>
      <c r="AL287" s="171"/>
      <c r="AM287" s="171"/>
      <c r="AN287" s="171"/>
      <c r="AO287" s="172"/>
      <c r="AP287" s="170" t="s">
        <v>417</v>
      </c>
      <c r="AQ287" s="171"/>
      <c r="AR287" s="171"/>
      <c r="AS287" s="171"/>
      <c r="AT287" s="171"/>
      <c r="AU287" s="171"/>
      <c r="AV287" s="171"/>
      <c r="AW287" s="171"/>
      <c r="AX287" s="171"/>
      <c r="AY287" s="171"/>
      <c r="AZ287" s="171"/>
      <c r="BA287" s="172"/>
      <c r="BB287" s="77"/>
      <c r="BC287" s="77"/>
      <c r="BD287" s="77"/>
      <c r="BE287" s="77"/>
      <c r="BF287" s="77"/>
      <c r="BG287" s="77"/>
      <c r="BH287" s="173">
        <f>BH288</f>
        <v>19600</v>
      </c>
      <c r="BI287" s="175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173">
        <f>BU288</f>
        <v>19597</v>
      </c>
      <c r="BV287" s="174"/>
      <c r="BW287" s="174"/>
      <c r="BX287" s="174"/>
      <c r="BY287" s="174"/>
      <c r="BZ287" s="174"/>
      <c r="CA287" s="174"/>
      <c r="CB287" s="174"/>
      <c r="CC287" s="174"/>
      <c r="CD287" s="174"/>
      <c r="CE287" s="174"/>
      <c r="CF287" s="174"/>
      <c r="CG287" s="174"/>
      <c r="CH287" s="175"/>
      <c r="CI287" s="173">
        <f>BH287-BU287</f>
        <v>3</v>
      </c>
      <c r="CJ287" s="174"/>
      <c r="CK287" s="174"/>
      <c r="CL287" s="174"/>
      <c r="CM287" s="174"/>
      <c r="CN287" s="174"/>
      <c r="CO287" s="174"/>
      <c r="CP287" s="174"/>
      <c r="CQ287" s="174"/>
      <c r="CR287" s="174"/>
      <c r="CS287" s="174"/>
      <c r="CT287" s="176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18" customFormat="1" ht="19.5" customHeight="1">
      <c r="A288" s="294" t="s">
        <v>93</v>
      </c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  <c r="AA288" s="295"/>
      <c r="AB288" s="295"/>
      <c r="AC288" s="295"/>
      <c r="AD288" s="295"/>
      <c r="AE288" s="295"/>
      <c r="AF288" s="295"/>
      <c r="AG288" s="295"/>
      <c r="AH288" s="295"/>
      <c r="AI288" s="295"/>
      <c r="AJ288" s="293" t="s">
        <v>11</v>
      </c>
      <c r="AK288" s="171"/>
      <c r="AL288" s="171"/>
      <c r="AM288" s="171"/>
      <c r="AN288" s="171"/>
      <c r="AO288" s="172"/>
      <c r="AP288" s="170" t="s">
        <v>418</v>
      </c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2"/>
      <c r="BB288" s="77"/>
      <c r="BC288" s="77"/>
      <c r="BD288" s="77"/>
      <c r="BE288" s="77"/>
      <c r="BF288" s="77"/>
      <c r="BG288" s="77"/>
      <c r="BH288" s="173">
        <f>BH289</f>
        <v>19600</v>
      </c>
      <c r="BI288" s="175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173">
        <f>BU289</f>
        <v>19597</v>
      </c>
      <c r="BV288" s="174"/>
      <c r="BW288" s="174"/>
      <c r="BX288" s="174"/>
      <c r="BY288" s="174"/>
      <c r="BZ288" s="174"/>
      <c r="CA288" s="174"/>
      <c r="CB288" s="174"/>
      <c r="CC288" s="174"/>
      <c r="CD288" s="174"/>
      <c r="CE288" s="174"/>
      <c r="CF288" s="174"/>
      <c r="CG288" s="174"/>
      <c r="CH288" s="175"/>
      <c r="CI288" s="173">
        <f>BH288-BU288</f>
        <v>3</v>
      </c>
      <c r="CJ288" s="174"/>
      <c r="CK288" s="174"/>
      <c r="CL288" s="174"/>
      <c r="CM288" s="174"/>
      <c r="CN288" s="174"/>
      <c r="CO288" s="174"/>
      <c r="CP288" s="174"/>
      <c r="CQ288" s="174"/>
      <c r="CR288" s="174"/>
      <c r="CS288" s="174"/>
      <c r="CT288" s="176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18" customFormat="1" ht="19.5" customHeight="1">
      <c r="A289" s="292" t="s">
        <v>92</v>
      </c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293" t="s">
        <v>11</v>
      </c>
      <c r="AK289" s="171"/>
      <c r="AL289" s="171"/>
      <c r="AM289" s="171"/>
      <c r="AN289" s="171"/>
      <c r="AO289" s="172"/>
      <c r="AP289" s="170" t="s">
        <v>419</v>
      </c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2"/>
      <c r="BB289" s="77"/>
      <c r="BC289" s="77"/>
      <c r="BD289" s="77"/>
      <c r="BE289" s="77"/>
      <c r="BF289" s="77"/>
      <c r="BG289" s="77"/>
      <c r="BH289" s="173">
        <v>19600</v>
      </c>
      <c r="BI289" s="175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173">
        <v>19597</v>
      </c>
      <c r="BV289" s="174"/>
      <c r="BW289" s="174"/>
      <c r="BX289" s="174"/>
      <c r="BY289" s="174"/>
      <c r="BZ289" s="174"/>
      <c r="CA289" s="174"/>
      <c r="CB289" s="174"/>
      <c r="CC289" s="174"/>
      <c r="CD289" s="174"/>
      <c r="CE289" s="174"/>
      <c r="CF289" s="174"/>
      <c r="CG289" s="174"/>
      <c r="CH289" s="175"/>
      <c r="CI289" s="173">
        <f>BH289-BU289</f>
        <v>3</v>
      </c>
      <c r="CJ289" s="174"/>
      <c r="CK289" s="174"/>
      <c r="CL289" s="174"/>
      <c r="CM289" s="174"/>
      <c r="CN289" s="174"/>
      <c r="CO289" s="174"/>
      <c r="CP289" s="174"/>
      <c r="CQ289" s="174"/>
      <c r="CR289" s="174"/>
      <c r="CS289" s="174"/>
      <c r="CT289" s="176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75" customFormat="1" ht="18" customHeight="1">
      <c r="A290" s="400" t="s">
        <v>421</v>
      </c>
      <c r="B290" s="401"/>
      <c r="C290" s="401"/>
      <c r="D290" s="401"/>
      <c r="E290" s="401"/>
      <c r="F290" s="401"/>
      <c r="G290" s="401"/>
      <c r="H290" s="401"/>
      <c r="I290" s="401"/>
      <c r="J290" s="401"/>
      <c r="K290" s="401"/>
      <c r="L290" s="401"/>
      <c r="M290" s="401"/>
      <c r="N290" s="401"/>
      <c r="O290" s="401"/>
      <c r="P290" s="401"/>
      <c r="Q290" s="401"/>
      <c r="R290" s="401"/>
      <c r="S290" s="401"/>
      <c r="T290" s="401"/>
      <c r="U290" s="401"/>
      <c r="V290" s="401"/>
      <c r="W290" s="401"/>
      <c r="X290" s="401"/>
      <c r="Y290" s="401"/>
      <c r="Z290" s="401"/>
      <c r="AA290" s="401"/>
      <c r="AB290" s="401"/>
      <c r="AC290" s="401"/>
      <c r="AD290" s="401"/>
      <c r="AE290" s="401"/>
      <c r="AF290" s="401"/>
      <c r="AG290" s="401"/>
      <c r="AH290" s="401"/>
      <c r="AI290" s="401"/>
      <c r="AJ290" s="312" t="s">
        <v>11</v>
      </c>
      <c r="AK290" s="313"/>
      <c r="AL290" s="314"/>
      <c r="AM290" s="81"/>
      <c r="AN290" s="81"/>
      <c r="AO290" s="81"/>
      <c r="AP290" s="315" t="s">
        <v>152</v>
      </c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  <c r="BA290" s="314"/>
      <c r="BB290" s="82"/>
      <c r="BC290" s="82"/>
      <c r="BD290" s="82"/>
      <c r="BE290" s="82"/>
      <c r="BF290" s="82"/>
      <c r="BG290" s="82"/>
      <c r="BH290" s="322">
        <f aca="true" t="shared" si="22" ref="BH290:BH296">BH291</f>
        <v>21800</v>
      </c>
      <c r="BI290" s="323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322">
        <f aca="true" t="shared" si="23" ref="BU290:BU296">BU291</f>
        <v>14992</v>
      </c>
      <c r="BV290" s="324"/>
      <c r="BW290" s="324"/>
      <c r="BX290" s="324"/>
      <c r="BY290" s="324"/>
      <c r="BZ290" s="324"/>
      <c r="CA290" s="324"/>
      <c r="CB290" s="324"/>
      <c r="CC290" s="324"/>
      <c r="CD290" s="324"/>
      <c r="CE290" s="324"/>
      <c r="CF290" s="324"/>
      <c r="CG290" s="324"/>
      <c r="CH290" s="323"/>
      <c r="CI290" s="322">
        <f aca="true" t="shared" si="24" ref="CI290:CI297">BH290-BU290</f>
        <v>6808</v>
      </c>
      <c r="CJ290" s="324"/>
      <c r="CK290" s="324"/>
      <c r="CL290" s="324"/>
      <c r="CM290" s="324"/>
      <c r="CN290" s="324"/>
      <c r="CO290" s="324"/>
      <c r="CP290" s="324"/>
      <c r="CQ290" s="324"/>
      <c r="CR290" s="324"/>
      <c r="CS290" s="324"/>
      <c r="CT290" s="338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</row>
    <row r="291" spans="1:188" s="38" customFormat="1" ht="29.25" customHeight="1">
      <c r="A291" s="309" t="s">
        <v>153</v>
      </c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8"/>
      <c r="AB291" s="188"/>
      <c r="AC291" s="188"/>
      <c r="AD291" s="188"/>
      <c r="AE291" s="188"/>
      <c r="AF291" s="188"/>
      <c r="AG291" s="188"/>
      <c r="AH291" s="188"/>
      <c r="AI291" s="188"/>
      <c r="AJ291" s="321" t="s">
        <v>11</v>
      </c>
      <c r="AK291" s="190"/>
      <c r="AL291" s="191"/>
      <c r="AM291" s="16"/>
      <c r="AN291" s="16"/>
      <c r="AO291" s="16"/>
      <c r="AP291" s="189" t="s">
        <v>154</v>
      </c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1"/>
      <c r="BB291" s="90"/>
      <c r="BC291" s="90"/>
      <c r="BD291" s="90"/>
      <c r="BE291" s="90"/>
      <c r="BF291" s="90"/>
      <c r="BG291" s="90"/>
      <c r="BH291" s="193">
        <f>BH292</f>
        <v>21800</v>
      </c>
      <c r="BI291" s="195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193">
        <f>BU292</f>
        <v>14992</v>
      </c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5"/>
      <c r="CI291" s="193">
        <f t="shared" si="24"/>
        <v>6808</v>
      </c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6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</row>
    <row r="292" spans="1:188" s="48" customFormat="1" ht="42" customHeight="1">
      <c r="A292" s="294" t="s">
        <v>604</v>
      </c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3" t="s">
        <v>11</v>
      </c>
      <c r="AK292" s="171"/>
      <c r="AL292" s="172"/>
      <c r="AM292" s="15"/>
      <c r="AN292" s="15"/>
      <c r="AO292" s="15"/>
      <c r="AP292" s="170" t="s">
        <v>603</v>
      </c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2"/>
      <c r="BB292" s="77"/>
      <c r="BC292" s="77"/>
      <c r="BD292" s="77"/>
      <c r="BE292" s="77"/>
      <c r="BF292" s="77"/>
      <c r="BG292" s="77"/>
      <c r="BH292" s="173">
        <f t="shared" si="22"/>
        <v>21800</v>
      </c>
      <c r="BI292" s="175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173">
        <f t="shared" si="23"/>
        <v>14992</v>
      </c>
      <c r="BV292" s="174"/>
      <c r="BW292" s="174"/>
      <c r="BX292" s="174"/>
      <c r="BY292" s="174"/>
      <c r="BZ292" s="174"/>
      <c r="CA292" s="174"/>
      <c r="CB292" s="174"/>
      <c r="CC292" s="174"/>
      <c r="CD292" s="174"/>
      <c r="CE292" s="174"/>
      <c r="CF292" s="174"/>
      <c r="CG292" s="174"/>
      <c r="CH292" s="175"/>
      <c r="CI292" s="173">
        <f>BH292-BU292</f>
        <v>6808</v>
      </c>
      <c r="CJ292" s="174"/>
      <c r="CK292" s="174"/>
      <c r="CL292" s="174"/>
      <c r="CM292" s="174"/>
      <c r="CN292" s="174"/>
      <c r="CO292" s="174"/>
      <c r="CP292" s="174"/>
      <c r="CQ292" s="174"/>
      <c r="CR292" s="174"/>
      <c r="CS292" s="174"/>
      <c r="CT292" s="176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</row>
    <row r="293" spans="1:188" s="48" customFormat="1" ht="72.75" customHeight="1">
      <c r="A293" s="294" t="s">
        <v>423</v>
      </c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3" t="s">
        <v>11</v>
      </c>
      <c r="AK293" s="171"/>
      <c r="AL293" s="172"/>
      <c r="AM293" s="15"/>
      <c r="AN293" s="15"/>
      <c r="AO293" s="15"/>
      <c r="AP293" s="170" t="s">
        <v>428</v>
      </c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2"/>
      <c r="BB293" s="77"/>
      <c r="BC293" s="77"/>
      <c r="BD293" s="77"/>
      <c r="BE293" s="77"/>
      <c r="BF293" s="77"/>
      <c r="BG293" s="77"/>
      <c r="BH293" s="173">
        <f t="shared" si="22"/>
        <v>21800</v>
      </c>
      <c r="BI293" s="175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173">
        <f t="shared" si="23"/>
        <v>14992</v>
      </c>
      <c r="BV293" s="174"/>
      <c r="BW293" s="174"/>
      <c r="BX293" s="174"/>
      <c r="BY293" s="174"/>
      <c r="BZ293" s="174"/>
      <c r="CA293" s="174"/>
      <c r="CB293" s="174"/>
      <c r="CC293" s="174"/>
      <c r="CD293" s="174"/>
      <c r="CE293" s="174"/>
      <c r="CF293" s="174"/>
      <c r="CG293" s="174"/>
      <c r="CH293" s="175"/>
      <c r="CI293" s="173">
        <f>BH293-BU293</f>
        <v>6808</v>
      </c>
      <c r="CJ293" s="174"/>
      <c r="CK293" s="174"/>
      <c r="CL293" s="174"/>
      <c r="CM293" s="174"/>
      <c r="CN293" s="174"/>
      <c r="CO293" s="174"/>
      <c r="CP293" s="174"/>
      <c r="CQ293" s="174"/>
      <c r="CR293" s="174"/>
      <c r="CS293" s="174"/>
      <c r="CT293" s="176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</row>
    <row r="294" spans="1:188" s="48" customFormat="1" ht="90.75" customHeight="1">
      <c r="A294" s="294" t="s">
        <v>422</v>
      </c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3" t="s">
        <v>11</v>
      </c>
      <c r="AK294" s="171"/>
      <c r="AL294" s="172"/>
      <c r="AM294" s="15"/>
      <c r="AN294" s="15"/>
      <c r="AO294" s="15"/>
      <c r="AP294" s="170" t="s">
        <v>427</v>
      </c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2"/>
      <c r="BB294" s="77"/>
      <c r="BC294" s="77"/>
      <c r="BD294" s="77"/>
      <c r="BE294" s="77"/>
      <c r="BF294" s="77"/>
      <c r="BG294" s="77"/>
      <c r="BH294" s="173">
        <f t="shared" si="22"/>
        <v>21800</v>
      </c>
      <c r="BI294" s="175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173">
        <f t="shared" si="23"/>
        <v>14992</v>
      </c>
      <c r="BV294" s="174"/>
      <c r="BW294" s="174"/>
      <c r="BX294" s="174"/>
      <c r="BY294" s="174"/>
      <c r="BZ294" s="174"/>
      <c r="CA294" s="174"/>
      <c r="CB294" s="174"/>
      <c r="CC294" s="174"/>
      <c r="CD294" s="174"/>
      <c r="CE294" s="174"/>
      <c r="CF294" s="174"/>
      <c r="CG294" s="174"/>
      <c r="CH294" s="175"/>
      <c r="CI294" s="173">
        <f t="shared" si="24"/>
        <v>6808</v>
      </c>
      <c r="CJ294" s="174"/>
      <c r="CK294" s="174"/>
      <c r="CL294" s="174"/>
      <c r="CM294" s="174"/>
      <c r="CN294" s="174"/>
      <c r="CO294" s="174"/>
      <c r="CP294" s="174"/>
      <c r="CQ294" s="174"/>
      <c r="CR294" s="174"/>
      <c r="CS294" s="174"/>
      <c r="CT294" s="176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</row>
    <row r="295" spans="1:188" s="31" customFormat="1" ht="49.5" customHeight="1">
      <c r="A295" s="292" t="s">
        <v>376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293" t="s">
        <v>11</v>
      </c>
      <c r="AK295" s="171"/>
      <c r="AL295" s="172"/>
      <c r="AM295" s="15"/>
      <c r="AN295" s="15"/>
      <c r="AO295" s="15"/>
      <c r="AP295" s="170" t="s">
        <v>426</v>
      </c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2"/>
      <c r="BB295" s="77"/>
      <c r="BC295" s="77"/>
      <c r="BD295" s="77"/>
      <c r="BE295" s="77"/>
      <c r="BF295" s="77"/>
      <c r="BG295" s="77"/>
      <c r="BH295" s="173">
        <f t="shared" si="22"/>
        <v>21800</v>
      </c>
      <c r="BI295" s="175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173">
        <f t="shared" si="23"/>
        <v>14992</v>
      </c>
      <c r="BV295" s="174"/>
      <c r="BW295" s="174"/>
      <c r="BX295" s="174"/>
      <c r="BY295" s="174"/>
      <c r="BZ295" s="174"/>
      <c r="CA295" s="174"/>
      <c r="CB295" s="174"/>
      <c r="CC295" s="174"/>
      <c r="CD295" s="174"/>
      <c r="CE295" s="174"/>
      <c r="CF295" s="174"/>
      <c r="CG295" s="174"/>
      <c r="CH295" s="175"/>
      <c r="CI295" s="173">
        <f t="shared" si="24"/>
        <v>6808</v>
      </c>
      <c r="CJ295" s="174"/>
      <c r="CK295" s="174"/>
      <c r="CL295" s="174"/>
      <c r="CM295" s="174"/>
      <c r="CN295" s="174"/>
      <c r="CO295" s="174"/>
      <c r="CP295" s="174"/>
      <c r="CQ295" s="174"/>
      <c r="CR295" s="174"/>
      <c r="CS295" s="174"/>
      <c r="CT295" s="176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</row>
    <row r="296" spans="1:188" s="31" customFormat="1" ht="24.75" customHeight="1">
      <c r="A296" s="292" t="s">
        <v>93</v>
      </c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293" t="s">
        <v>11</v>
      </c>
      <c r="AK296" s="171"/>
      <c r="AL296" s="172"/>
      <c r="AM296" s="15"/>
      <c r="AN296" s="15"/>
      <c r="AO296" s="15"/>
      <c r="AP296" s="170" t="s">
        <v>425</v>
      </c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2"/>
      <c r="BB296" s="77"/>
      <c r="BC296" s="77"/>
      <c r="BD296" s="77"/>
      <c r="BE296" s="77"/>
      <c r="BF296" s="77"/>
      <c r="BG296" s="77"/>
      <c r="BH296" s="173">
        <f t="shared" si="22"/>
        <v>21800</v>
      </c>
      <c r="BI296" s="175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173">
        <f t="shared" si="23"/>
        <v>14992</v>
      </c>
      <c r="BV296" s="174"/>
      <c r="BW296" s="174"/>
      <c r="BX296" s="174"/>
      <c r="BY296" s="174"/>
      <c r="BZ296" s="174"/>
      <c r="CA296" s="174"/>
      <c r="CB296" s="174"/>
      <c r="CC296" s="174"/>
      <c r="CD296" s="174"/>
      <c r="CE296" s="174"/>
      <c r="CF296" s="174"/>
      <c r="CG296" s="174"/>
      <c r="CH296" s="175"/>
      <c r="CI296" s="173">
        <f t="shared" si="24"/>
        <v>6808</v>
      </c>
      <c r="CJ296" s="174"/>
      <c r="CK296" s="174"/>
      <c r="CL296" s="174"/>
      <c r="CM296" s="174"/>
      <c r="CN296" s="174"/>
      <c r="CO296" s="174"/>
      <c r="CP296" s="174"/>
      <c r="CQ296" s="174"/>
      <c r="CR296" s="174"/>
      <c r="CS296" s="174"/>
      <c r="CT296" s="176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</row>
    <row r="297" spans="1:188" s="31" customFormat="1" ht="20.25" customHeight="1" thickBot="1">
      <c r="A297" s="292" t="s">
        <v>92</v>
      </c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408" t="s">
        <v>11</v>
      </c>
      <c r="AK297" s="409"/>
      <c r="AL297" s="410"/>
      <c r="AM297" s="106"/>
      <c r="AN297" s="106"/>
      <c r="AO297" s="106"/>
      <c r="AP297" s="411" t="s">
        <v>424</v>
      </c>
      <c r="AQ297" s="409"/>
      <c r="AR297" s="409"/>
      <c r="AS297" s="409"/>
      <c r="AT297" s="409"/>
      <c r="AU297" s="409"/>
      <c r="AV297" s="409"/>
      <c r="AW297" s="409"/>
      <c r="AX297" s="409"/>
      <c r="AY297" s="409"/>
      <c r="AZ297" s="409"/>
      <c r="BA297" s="410"/>
      <c r="BB297" s="136"/>
      <c r="BC297" s="136"/>
      <c r="BD297" s="136"/>
      <c r="BE297" s="136"/>
      <c r="BF297" s="136"/>
      <c r="BG297" s="136"/>
      <c r="BH297" s="412">
        <v>21800</v>
      </c>
      <c r="BI297" s="413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412">
        <v>14992</v>
      </c>
      <c r="BV297" s="414"/>
      <c r="BW297" s="414"/>
      <c r="BX297" s="414"/>
      <c r="BY297" s="414"/>
      <c r="BZ297" s="414"/>
      <c r="CA297" s="414"/>
      <c r="CB297" s="414"/>
      <c r="CC297" s="414"/>
      <c r="CD297" s="414"/>
      <c r="CE297" s="414"/>
      <c r="CF297" s="414"/>
      <c r="CG297" s="414"/>
      <c r="CH297" s="413"/>
      <c r="CI297" s="412">
        <f t="shared" si="24"/>
        <v>6808</v>
      </c>
      <c r="CJ297" s="414"/>
      <c r="CK297" s="414"/>
      <c r="CL297" s="414"/>
      <c r="CM297" s="414"/>
      <c r="CN297" s="414"/>
      <c r="CO297" s="414"/>
      <c r="CP297" s="414"/>
      <c r="CQ297" s="414"/>
      <c r="CR297" s="414"/>
      <c r="CS297" s="414"/>
      <c r="CT297" s="415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</row>
    <row r="298" spans="1:98" ht="7.5" customHeight="1" thickBo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</row>
    <row r="299" spans="1:98" ht="24" customHeight="1" thickBot="1">
      <c r="A299" s="416" t="s">
        <v>146</v>
      </c>
      <c r="B299" s="416"/>
      <c r="C299" s="416"/>
      <c r="D299" s="416"/>
      <c r="E299" s="416"/>
      <c r="F299" s="416"/>
      <c r="G299" s="416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  <c r="T299" s="416"/>
      <c r="U299" s="416"/>
      <c r="V299" s="416"/>
      <c r="W299" s="416"/>
      <c r="X299" s="416"/>
      <c r="Y299" s="416"/>
      <c r="Z299" s="416"/>
      <c r="AA299" s="416"/>
      <c r="AB299" s="416"/>
      <c r="AC299" s="416"/>
      <c r="AD299" s="416"/>
      <c r="AE299" s="416"/>
      <c r="AF299" s="416"/>
      <c r="AG299" s="416"/>
      <c r="AH299" s="416"/>
      <c r="AI299" s="417"/>
      <c r="AJ299" s="418" t="s">
        <v>12</v>
      </c>
      <c r="AK299" s="419"/>
      <c r="AL299" s="419"/>
      <c r="AM299" s="419"/>
      <c r="AN299" s="419"/>
      <c r="AO299" s="420"/>
      <c r="AP299" s="421" t="s">
        <v>15</v>
      </c>
      <c r="AQ299" s="419"/>
      <c r="AR299" s="419"/>
      <c r="AS299" s="419"/>
      <c r="AT299" s="419"/>
      <c r="AU299" s="419"/>
      <c r="AV299" s="419"/>
      <c r="AW299" s="419"/>
      <c r="AX299" s="419"/>
      <c r="AY299" s="419"/>
      <c r="AZ299" s="419"/>
      <c r="BA299" s="420"/>
      <c r="BB299" s="402">
        <v>-84700</v>
      </c>
      <c r="BC299" s="403"/>
      <c r="BD299" s="403"/>
      <c r="BE299" s="403"/>
      <c r="BF299" s="403"/>
      <c r="BG299" s="403"/>
      <c r="BH299" s="403"/>
      <c r="BI299" s="403"/>
      <c r="BJ299" s="403"/>
      <c r="BK299" s="403"/>
      <c r="BL299" s="403"/>
      <c r="BM299" s="403"/>
      <c r="BN299" s="403"/>
      <c r="BO299" s="403"/>
      <c r="BP299" s="403"/>
      <c r="BQ299" s="403"/>
      <c r="BR299" s="403"/>
      <c r="BS299" s="404"/>
      <c r="BT299" s="79"/>
      <c r="BU299" s="405">
        <v>4717.46</v>
      </c>
      <c r="BV299" s="406"/>
      <c r="BW299" s="406"/>
      <c r="BX299" s="406"/>
      <c r="BY299" s="406"/>
      <c r="BZ299" s="406"/>
      <c r="CA299" s="406"/>
      <c r="CB299" s="406"/>
      <c r="CC299" s="406"/>
      <c r="CD299" s="406"/>
      <c r="CE299" s="406"/>
      <c r="CF299" s="406"/>
      <c r="CG299" s="406"/>
      <c r="CH299" s="407"/>
      <c r="CI299" s="402" t="s">
        <v>15</v>
      </c>
      <c r="CJ299" s="403"/>
      <c r="CK299" s="403"/>
      <c r="CL299" s="403"/>
      <c r="CM299" s="403"/>
      <c r="CN299" s="403"/>
      <c r="CO299" s="403"/>
      <c r="CP299" s="403"/>
      <c r="CQ299" s="403"/>
      <c r="CR299" s="403"/>
      <c r="CS299" s="403"/>
      <c r="CT299" s="404"/>
    </row>
  </sheetData>
  <sheetProtection/>
  <mergeCells count="1763">
    <mergeCell ref="BU87:CH87"/>
    <mergeCell ref="CI87:CT87"/>
    <mergeCell ref="A87:AI87"/>
    <mergeCell ref="AJ87:AL87"/>
    <mergeCell ref="AP87:BA87"/>
    <mergeCell ref="BH87:BI87"/>
    <mergeCell ref="CI117:CT117"/>
    <mergeCell ref="E118:AI118"/>
    <mergeCell ref="AJ118:AL118"/>
    <mergeCell ref="AP118:BA118"/>
    <mergeCell ref="BU118:CH118"/>
    <mergeCell ref="CI118:CT118"/>
    <mergeCell ref="A96:AI96"/>
    <mergeCell ref="BH104:BI104"/>
    <mergeCell ref="BU108:CH108"/>
    <mergeCell ref="A117:AI117"/>
    <mergeCell ref="AJ117:AO117"/>
    <mergeCell ref="AP117:BA117"/>
    <mergeCell ref="BH117:BI117"/>
    <mergeCell ref="BU117:CH117"/>
    <mergeCell ref="A109:AI109"/>
    <mergeCell ref="AJ109:AL109"/>
    <mergeCell ref="A86:AI86"/>
    <mergeCell ref="AJ86:AL86"/>
    <mergeCell ref="AP86:BA86"/>
    <mergeCell ref="BH86:BI86"/>
    <mergeCell ref="BU86:CH86"/>
    <mergeCell ref="CI86:CT86"/>
    <mergeCell ref="AP23:BA23"/>
    <mergeCell ref="BH23:BI23"/>
    <mergeCell ref="BU23:CH23"/>
    <mergeCell ref="CI23:CT23"/>
    <mergeCell ref="A80:AI80"/>
    <mergeCell ref="AJ80:AO80"/>
    <mergeCell ref="AP80:BA80"/>
    <mergeCell ref="BH80:BI80"/>
    <mergeCell ref="BU80:CH80"/>
    <mergeCell ref="CI80:CT80"/>
    <mergeCell ref="A214:AI214"/>
    <mergeCell ref="AJ214:AL214"/>
    <mergeCell ref="AP214:BA214"/>
    <mergeCell ref="BH214:BI214"/>
    <mergeCell ref="BU214:CH214"/>
    <mergeCell ref="CI214:CT214"/>
    <mergeCell ref="A213:AI213"/>
    <mergeCell ref="AJ213:AL213"/>
    <mergeCell ref="AP213:BA213"/>
    <mergeCell ref="BH213:BI213"/>
    <mergeCell ref="BU213:CH213"/>
    <mergeCell ref="CI213:CT213"/>
    <mergeCell ref="AP199:BA199"/>
    <mergeCell ref="A212:AI212"/>
    <mergeCell ref="AJ212:AL212"/>
    <mergeCell ref="AP212:BA212"/>
    <mergeCell ref="BH212:BI212"/>
    <mergeCell ref="BU212:CH212"/>
    <mergeCell ref="CI156:CT156"/>
    <mergeCell ref="A211:AI211"/>
    <mergeCell ref="AJ211:AO211"/>
    <mergeCell ref="AP211:BA211"/>
    <mergeCell ref="BH211:BI211"/>
    <mergeCell ref="BU211:CH211"/>
    <mergeCell ref="AP198:BA198"/>
    <mergeCell ref="AJ198:AL198"/>
    <mergeCell ref="AJ207:AL207"/>
    <mergeCell ref="AJ210:AL210"/>
    <mergeCell ref="CI154:CT154"/>
    <mergeCell ref="AP155:BA155"/>
    <mergeCell ref="BH155:BI155"/>
    <mergeCell ref="BU155:CH155"/>
    <mergeCell ref="CI155:CT155"/>
    <mergeCell ref="A156:AI156"/>
    <mergeCell ref="AJ156:AL156"/>
    <mergeCell ref="AP156:BA156"/>
    <mergeCell ref="BH156:BI156"/>
    <mergeCell ref="BU156:CH156"/>
    <mergeCell ref="A68:AI68"/>
    <mergeCell ref="AJ68:AO68"/>
    <mergeCell ref="AP68:BA68"/>
    <mergeCell ref="BH68:BI68"/>
    <mergeCell ref="BU68:CH68"/>
    <mergeCell ref="CI68:CT68"/>
    <mergeCell ref="A67:AI67"/>
    <mergeCell ref="AJ67:AO67"/>
    <mergeCell ref="AP67:BA67"/>
    <mergeCell ref="BH67:BI67"/>
    <mergeCell ref="BU67:CH67"/>
    <mergeCell ref="CI67:CT67"/>
    <mergeCell ref="A66:AI66"/>
    <mergeCell ref="AJ66:AO66"/>
    <mergeCell ref="AP66:BA66"/>
    <mergeCell ref="BH66:BI66"/>
    <mergeCell ref="BU66:CH66"/>
    <mergeCell ref="CI66:CT66"/>
    <mergeCell ref="A65:AI65"/>
    <mergeCell ref="AJ65:AO65"/>
    <mergeCell ref="AP65:BA65"/>
    <mergeCell ref="BH65:BI65"/>
    <mergeCell ref="BU65:CH65"/>
    <mergeCell ref="CI65:CT65"/>
    <mergeCell ref="A64:AI64"/>
    <mergeCell ref="AJ64:AO64"/>
    <mergeCell ref="AP64:BA64"/>
    <mergeCell ref="BH64:BI64"/>
    <mergeCell ref="BU64:CH64"/>
    <mergeCell ref="CI64:CT64"/>
    <mergeCell ref="A63:AI63"/>
    <mergeCell ref="AJ63:AO63"/>
    <mergeCell ref="AP63:BA63"/>
    <mergeCell ref="BH63:BI63"/>
    <mergeCell ref="BU63:CH63"/>
    <mergeCell ref="CI63:CT63"/>
    <mergeCell ref="A62:AI62"/>
    <mergeCell ref="AJ62:AO62"/>
    <mergeCell ref="AP62:BA62"/>
    <mergeCell ref="BH62:BI62"/>
    <mergeCell ref="BU62:CH62"/>
    <mergeCell ref="CI62:CT62"/>
    <mergeCell ref="A61:AI61"/>
    <mergeCell ref="AJ61:AO61"/>
    <mergeCell ref="AP61:BA61"/>
    <mergeCell ref="BH61:BI61"/>
    <mergeCell ref="BU61:CH61"/>
    <mergeCell ref="CI61:CT61"/>
    <mergeCell ref="A60:AI60"/>
    <mergeCell ref="AJ60:AO60"/>
    <mergeCell ref="AP60:BA60"/>
    <mergeCell ref="BH60:BI60"/>
    <mergeCell ref="BU60:CH60"/>
    <mergeCell ref="CI60:CT60"/>
    <mergeCell ref="A59:AI59"/>
    <mergeCell ref="AJ59:AO59"/>
    <mergeCell ref="AP59:BA59"/>
    <mergeCell ref="BH59:BI59"/>
    <mergeCell ref="BU59:CH59"/>
    <mergeCell ref="CI59:CT59"/>
    <mergeCell ref="A58:AI58"/>
    <mergeCell ref="AJ58:AO58"/>
    <mergeCell ref="AP58:BA58"/>
    <mergeCell ref="BH58:BI58"/>
    <mergeCell ref="BU58:CH58"/>
    <mergeCell ref="CI58:CT58"/>
    <mergeCell ref="BU56:CH56"/>
    <mergeCell ref="CI56:CT56"/>
    <mergeCell ref="A57:AI57"/>
    <mergeCell ref="AJ57:AO57"/>
    <mergeCell ref="AP57:BA57"/>
    <mergeCell ref="BH57:BI57"/>
    <mergeCell ref="BU57:CH57"/>
    <mergeCell ref="CI57:CT57"/>
    <mergeCell ref="BH48:BI48"/>
    <mergeCell ref="A55:AI55"/>
    <mergeCell ref="AJ55:AO55"/>
    <mergeCell ref="AP55:BA55"/>
    <mergeCell ref="BH55:BI55"/>
    <mergeCell ref="BU55:CH55"/>
    <mergeCell ref="A54:AI54"/>
    <mergeCell ref="AJ54:AO54"/>
    <mergeCell ref="CI54:CT54"/>
    <mergeCell ref="AJ79:AL79"/>
    <mergeCell ref="AP79:BA79"/>
    <mergeCell ref="BH79:BI79"/>
    <mergeCell ref="BU79:CH79"/>
    <mergeCell ref="CI79:CT79"/>
    <mergeCell ref="CI70:CT70"/>
    <mergeCell ref="CI55:CT55"/>
    <mergeCell ref="AJ56:AO56"/>
    <mergeCell ref="AP56:BA56"/>
    <mergeCell ref="A84:AI84"/>
    <mergeCell ref="AJ84:AO84"/>
    <mergeCell ref="AP84:BA84"/>
    <mergeCell ref="BH84:BI84"/>
    <mergeCell ref="BU84:CH84"/>
    <mergeCell ref="AP54:BA54"/>
    <mergeCell ref="BH54:BI54"/>
    <mergeCell ref="BU54:CH54"/>
    <mergeCell ref="A56:AI56"/>
    <mergeCell ref="BH56:BI56"/>
    <mergeCell ref="A81:AI81"/>
    <mergeCell ref="CI83:CT83"/>
    <mergeCell ref="CI81:CT81"/>
    <mergeCell ref="AP82:BA82"/>
    <mergeCell ref="BH82:BI82"/>
    <mergeCell ref="BU82:CH82"/>
    <mergeCell ref="A83:AI83"/>
    <mergeCell ref="AJ83:AO83"/>
    <mergeCell ref="AP83:BA83"/>
    <mergeCell ref="BH83:BI83"/>
    <mergeCell ref="BU83:CH83"/>
    <mergeCell ref="A82:AI82"/>
    <mergeCell ref="AJ82:AO82"/>
    <mergeCell ref="BU111:CH111"/>
    <mergeCell ref="BU112:CH112"/>
    <mergeCell ref="AP111:BA111"/>
    <mergeCell ref="BH111:BI111"/>
    <mergeCell ref="CI84:CT84"/>
    <mergeCell ref="BU81:CH81"/>
    <mergeCell ref="BU109:CH109"/>
    <mergeCell ref="CI109:CT109"/>
    <mergeCell ref="AP109:BA109"/>
    <mergeCell ref="BH109:BI109"/>
    <mergeCell ref="BU113:CH113"/>
    <mergeCell ref="CI113:CT113"/>
    <mergeCell ref="A115:AI115"/>
    <mergeCell ref="AJ115:AL115"/>
    <mergeCell ref="AP115:BA115"/>
    <mergeCell ref="BH115:BI115"/>
    <mergeCell ref="BU115:CH115"/>
    <mergeCell ref="CI115:CT115"/>
    <mergeCell ref="BH114:BI114"/>
    <mergeCell ref="BU114:CH114"/>
    <mergeCell ref="CI247:CT247"/>
    <mergeCell ref="AJ246:AL246"/>
    <mergeCell ref="A246:AI246"/>
    <mergeCell ref="A113:AI113"/>
    <mergeCell ref="AP113:BA113"/>
    <mergeCell ref="BH113:BI113"/>
    <mergeCell ref="AJ113:AL113"/>
    <mergeCell ref="A154:AI154"/>
    <mergeCell ref="AJ154:AL154"/>
    <mergeCell ref="AP154:BA154"/>
    <mergeCell ref="CI245:CT245"/>
    <mergeCell ref="BH244:BI244"/>
    <mergeCell ref="AP238:BA238"/>
    <mergeCell ref="BH236:BI236"/>
    <mergeCell ref="AJ237:AL237"/>
    <mergeCell ref="A247:AI247"/>
    <mergeCell ref="AJ247:AL247"/>
    <mergeCell ref="AP247:BA247"/>
    <mergeCell ref="BH247:BI247"/>
    <mergeCell ref="BU247:CH247"/>
    <mergeCell ref="AJ205:AL205"/>
    <mergeCell ref="AP243:BA243"/>
    <mergeCell ref="AJ236:AL236"/>
    <mergeCell ref="AP245:BA245"/>
    <mergeCell ref="BH245:BI245"/>
    <mergeCell ref="BU245:CH245"/>
    <mergeCell ref="A123:AI123"/>
    <mergeCell ref="CI182:CT182"/>
    <mergeCell ref="AJ184:AL184"/>
    <mergeCell ref="AJ229:AL229"/>
    <mergeCell ref="AJ225:AL225"/>
    <mergeCell ref="AJ189:AO189"/>
    <mergeCell ref="AJ202:AO202"/>
    <mergeCell ref="AJ224:AO224"/>
    <mergeCell ref="AP220:BA220"/>
    <mergeCell ref="BH207:BI207"/>
    <mergeCell ref="BU121:CH121"/>
    <mergeCell ref="BH126:BI126"/>
    <mergeCell ref="BH122:BI122"/>
    <mergeCell ref="BH124:BI124"/>
    <mergeCell ref="BH128:BI128"/>
    <mergeCell ref="CI153:CT153"/>
    <mergeCell ref="BH135:BI135"/>
    <mergeCell ref="BH137:BI137"/>
    <mergeCell ref="BH121:BI121"/>
    <mergeCell ref="AJ119:AL119"/>
    <mergeCell ref="AP121:BA121"/>
    <mergeCell ref="A128:AI128"/>
    <mergeCell ref="A131:AI131"/>
    <mergeCell ref="AJ125:AL125"/>
    <mergeCell ref="AJ123:AL123"/>
    <mergeCell ref="AJ121:AL121"/>
    <mergeCell ref="A122:AI122"/>
    <mergeCell ref="AJ122:AL122"/>
    <mergeCell ref="AJ100:AL100"/>
    <mergeCell ref="A108:AI108"/>
    <mergeCell ref="AJ108:AL108"/>
    <mergeCell ref="AP119:BA119"/>
    <mergeCell ref="A121:AI121"/>
    <mergeCell ref="E120:AI120"/>
    <mergeCell ref="E119:AI119"/>
    <mergeCell ref="AP112:BA112"/>
    <mergeCell ref="AP110:BA110"/>
    <mergeCell ref="AP114:BA114"/>
    <mergeCell ref="A107:AI107"/>
    <mergeCell ref="A116:AI116"/>
    <mergeCell ref="A110:AI110"/>
    <mergeCell ref="AJ110:AL110"/>
    <mergeCell ref="A112:AI112"/>
    <mergeCell ref="AJ112:AL112"/>
    <mergeCell ref="BH101:BI101"/>
    <mergeCell ref="BH110:BI110"/>
    <mergeCell ref="AP106:BA106"/>
    <mergeCell ref="AP108:BA108"/>
    <mergeCell ref="BH108:BI108"/>
    <mergeCell ref="BH107:BI107"/>
    <mergeCell ref="AP97:BA97"/>
    <mergeCell ref="BH97:BI97"/>
    <mergeCell ref="BH106:BI106"/>
    <mergeCell ref="BH99:BI99"/>
    <mergeCell ref="AP104:BA104"/>
    <mergeCell ref="BH100:BI100"/>
    <mergeCell ref="BH98:BI98"/>
    <mergeCell ref="AP98:BA98"/>
    <mergeCell ref="BH103:BI103"/>
    <mergeCell ref="AP101:BA101"/>
    <mergeCell ref="BH44:BI44"/>
    <mergeCell ref="CI43:CT43"/>
    <mergeCell ref="BH105:BI105"/>
    <mergeCell ref="AP105:BA105"/>
    <mergeCell ref="BU45:CH45"/>
    <mergeCell ref="BU103:CH103"/>
    <mergeCell ref="BU89:CH89"/>
    <mergeCell ref="BU98:CH98"/>
    <mergeCell ref="BH92:BI92"/>
    <mergeCell ref="BU97:CH97"/>
    <mergeCell ref="BU43:CH43"/>
    <mergeCell ref="BU47:CH47"/>
    <mergeCell ref="A44:AI44"/>
    <mergeCell ref="A46:AI46"/>
    <mergeCell ref="AJ46:AO46"/>
    <mergeCell ref="AP46:BA46"/>
    <mergeCell ref="BH46:BI46"/>
    <mergeCell ref="BU46:CH46"/>
    <mergeCell ref="AJ44:AO44"/>
    <mergeCell ref="AP44:BA44"/>
    <mergeCell ref="BU42:CH42"/>
    <mergeCell ref="BH42:BI42"/>
    <mergeCell ref="BU44:CH44"/>
    <mergeCell ref="A45:AI45"/>
    <mergeCell ref="AJ45:AO45"/>
    <mergeCell ref="AJ43:AO43"/>
    <mergeCell ref="AP43:BA43"/>
    <mergeCell ref="BH43:BI43"/>
    <mergeCell ref="A43:AI43"/>
    <mergeCell ref="AP45:BA45"/>
    <mergeCell ref="AP40:BA40"/>
    <mergeCell ref="BH40:BI40"/>
    <mergeCell ref="BU40:CH40"/>
    <mergeCell ref="CI40:CT40"/>
    <mergeCell ref="A41:AI41"/>
    <mergeCell ref="AJ41:AO41"/>
    <mergeCell ref="AP41:BA41"/>
    <mergeCell ref="BH41:BI41"/>
    <mergeCell ref="BU41:CH41"/>
    <mergeCell ref="A114:AI114"/>
    <mergeCell ref="A111:AI111"/>
    <mergeCell ref="A235:AI235"/>
    <mergeCell ref="A225:AI225"/>
    <mergeCell ref="AJ197:AL197"/>
    <mergeCell ref="AJ204:AL204"/>
    <mergeCell ref="AJ132:AL132"/>
    <mergeCell ref="AJ133:AL133"/>
    <mergeCell ref="AJ131:AL131"/>
    <mergeCell ref="A124:AI124"/>
    <mergeCell ref="AJ299:AO299"/>
    <mergeCell ref="AP299:BA299"/>
    <mergeCell ref="AJ233:AO233"/>
    <mergeCell ref="AJ226:AL226"/>
    <mergeCell ref="A237:AI237"/>
    <mergeCell ref="A227:AI227"/>
    <mergeCell ref="BB299:BS299"/>
    <mergeCell ref="BU299:CH299"/>
    <mergeCell ref="CI299:CT299"/>
    <mergeCell ref="A297:AI297"/>
    <mergeCell ref="AJ297:AL297"/>
    <mergeCell ref="AP297:BA297"/>
    <mergeCell ref="BH297:BI297"/>
    <mergeCell ref="BU297:CH297"/>
    <mergeCell ref="CI297:CT297"/>
    <mergeCell ref="A299:AI299"/>
    <mergeCell ref="BU295:CH295"/>
    <mergeCell ref="CI295:CT295"/>
    <mergeCell ref="A296:AI296"/>
    <mergeCell ref="AJ296:AL296"/>
    <mergeCell ref="AP296:BA296"/>
    <mergeCell ref="BH296:BI296"/>
    <mergeCell ref="BU296:CH296"/>
    <mergeCell ref="A293:AI293"/>
    <mergeCell ref="BH293:BI293"/>
    <mergeCell ref="AP293:BA293"/>
    <mergeCell ref="AJ293:AL293"/>
    <mergeCell ref="CI296:CT296"/>
    <mergeCell ref="CI294:CT294"/>
    <mergeCell ref="A295:AI295"/>
    <mergeCell ref="AJ295:AL295"/>
    <mergeCell ref="AP295:BA295"/>
    <mergeCell ref="BH295:BI295"/>
    <mergeCell ref="CI291:CT291"/>
    <mergeCell ref="AP290:BA290"/>
    <mergeCell ref="BH290:BI290"/>
    <mergeCell ref="BU290:CH290"/>
    <mergeCell ref="BU293:CH293"/>
    <mergeCell ref="A294:AI294"/>
    <mergeCell ref="AJ294:AL294"/>
    <mergeCell ref="AP294:BA294"/>
    <mergeCell ref="BH294:BI294"/>
    <mergeCell ref="BU294:CH294"/>
    <mergeCell ref="AP282:BA282"/>
    <mergeCell ref="AP289:BA289"/>
    <mergeCell ref="AP287:BA287"/>
    <mergeCell ref="AP284:BA284"/>
    <mergeCell ref="CI290:CT290"/>
    <mergeCell ref="A291:AI291"/>
    <mergeCell ref="AJ291:AL291"/>
    <mergeCell ref="AP291:BA291"/>
    <mergeCell ref="BH291:BI291"/>
    <mergeCell ref="BU291:CH291"/>
    <mergeCell ref="AJ282:AO282"/>
    <mergeCell ref="AJ283:AO283"/>
    <mergeCell ref="AJ230:AO230"/>
    <mergeCell ref="AJ244:AL244"/>
    <mergeCell ref="BH289:BI289"/>
    <mergeCell ref="BH288:BI288"/>
    <mergeCell ref="BH286:BI286"/>
    <mergeCell ref="AJ275:AO275"/>
    <mergeCell ref="AJ276:AO276"/>
    <mergeCell ref="AJ277:AO277"/>
    <mergeCell ref="AJ190:AL190"/>
    <mergeCell ref="AJ178:AL178"/>
    <mergeCell ref="AJ191:AL191"/>
    <mergeCell ref="AJ183:AO183"/>
    <mergeCell ref="A290:AI290"/>
    <mergeCell ref="AJ290:AL290"/>
    <mergeCell ref="A288:AI288"/>
    <mergeCell ref="AJ222:AL222"/>
    <mergeCell ref="A289:AI289"/>
    <mergeCell ref="AJ286:AL286"/>
    <mergeCell ref="AJ208:AL208"/>
    <mergeCell ref="AP210:BA210"/>
    <mergeCell ref="BH217:BI217"/>
    <mergeCell ref="AP195:BA195"/>
    <mergeCell ref="AJ177:AO177"/>
    <mergeCell ref="AJ188:AL188"/>
    <mergeCell ref="AJ196:AL196"/>
    <mergeCell ref="AJ195:AO195"/>
    <mergeCell ref="AJ192:AL192"/>
    <mergeCell ref="AJ186:AL186"/>
    <mergeCell ref="A217:AI217"/>
    <mergeCell ref="AJ217:AO217"/>
    <mergeCell ref="A219:AI219"/>
    <mergeCell ref="AP217:BA217"/>
    <mergeCell ref="A218:AI218"/>
    <mergeCell ref="AJ218:AL218"/>
    <mergeCell ref="AP218:BA218"/>
    <mergeCell ref="AJ221:AL221"/>
    <mergeCell ref="BU208:CH208"/>
    <mergeCell ref="BU207:CH207"/>
    <mergeCell ref="AJ220:AL220"/>
    <mergeCell ref="BH219:BI219"/>
    <mergeCell ref="BH220:BI220"/>
    <mergeCell ref="AP219:BA219"/>
    <mergeCell ref="BU218:CH218"/>
    <mergeCell ref="BH218:BI218"/>
    <mergeCell ref="AJ215:AL215"/>
    <mergeCell ref="BU217:CH217"/>
    <mergeCell ref="BU215:CH215"/>
    <mergeCell ref="BU204:CH204"/>
    <mergeCell ref="BH205:BI205"/>
    <mergeCell ref="BH210:BI210"/>
    <mergeCell ref="CI211:CT211"/>
    <mergeCell ref="BH204:BI204"/>
    <mergeCell ref="CI217:CT217"/>
    <mergeCell ref="CI212:CT212"/>
    <mergeCell ref="AJ194:AL194"/>
    <mergeCell ref="AP190:BA190"/>
    <mergeCell ref="AP177:BA177"/>
    <mergeCell ref="AP148:BA148"/>
    <mergeCell ref="AJ151:AL151"/>
    <mergeCell ref="AJ144:AL144"/>
    <mergeCell ref="AJ155:AL155"/>
    <mergeCell ref="AJ185:AL185"/>
    <mergeCell ref="AP191:BA191"/>
    <mergeCell ref="AP194:BA194"/>
    <mergeCell ref="AJ142:AL142"/>
    <mergeCell ref="A190:AI190"/>
    <mergeCell ref="A153:AI153"/>
    <mergeCell ref="AJ153:AO153"/>
    <mergeCell ref="AP153:BA153"/>
    <mergeCell ref="BH153:BI153"/>
    <mergeCell ref="A155:AI155"/>
    <mergeCell ref="AP184:BA184"/>
    <mergeCell ref="BH181:BI181"/>
    <mergeCell ref="AP180:BA180"/>
    <mergeCell ref="AP182:BA182"/>
    <mergeCell ref="AJ146:AL146"/>
    <mergeCell ref="BH143:BI143"/>
    <mergeCell ref="AP147:BA147"/>
    <mergeCell ref="BH146:BI146"/>
    <mergeCell ref="BH147:BI147"/>
    <mergeCell ref="AJ176:AL176"/>
    <mergeCell ref="AP179:BA179"/>
    <mergeCell ref="BH144:BI144"/>
    <mergeCell ref="BH159:BI159"/>
    <mergeCell ref="BH129:BI129"/>
    <mergeCell ref="A254:AI254"/>
    <mergeCell ref="A249:AI249"/>
    <mergeCell ref="A251:AI251"/>
    <mergeCell ref="A253:AI253"/>
    <mergeCell ref="A244:AI244"/>
    <mergeCell ref="AP197:BA197"/>
    <mergeCell ref="AP202:BA202"/>
    <mergeCell ref="BH136:BI136"/>
    <mergeCell ref="AP181:BA181"/>
    <mergeCell ref="AJ199:AL199"/>
    <mergeCell ref="AJ219:AL219"/>
    <mergeCell ref="A245:AI245"/>
    <mergeCell ref="AP255:BA255"/>
    <mergeCell ref="A286:AI286"/>
    <mergeCell ref="BH282:BI282"/>
    <mergeCell ref="AJ203:AL203"/>
    <mergeCell ref="BH241:BI241"/>
    <mergeCell ref="AP264:BA264"/>
    <mergeCell ref="AP262:BA262"/>
    <mergeCell ref="AP203:BA203"/>
    <mergeCell ref="AP268:BA268"/>
    <mergeCell ref="AP196:BA196"/>
    <mergeCell ref="BH267:BI267"/>
    <mergeCell ref="A287:AI287"/>
    <mergeCell ref="A283:AI283"/>
    <mergeCell ref="A284:AI284"/>
    <mergeCell ref="BH277:BI277"/>
    <mergeCell ref="BH278:BI278"/>
    <mergeCell ref="AP285:BA285"/>
    <mergeCell ref="BH284:BI284"/>
    <mergeCell ref="BH287:BI287"/>
    <mergeCell ref="A277:AI277"/>
    <mergeCell ref="A285:AI285"/>
    <mergeCell ref="BH174:BI174"/>
    <mergeCell ref="BH271:BI271"/>
    <mergeCell ref="BH272:BI272"/>
    <mergeCell ref="BH265:BI265"/>
    <mergeCell ref="AP246:BA246"/>
    <mergeCell ref="AP249:BA249"/>
    <mergeCell ref="BH268:BI268"/>
    <mergeCell ref="BH264:BI264"/>
    <mergeCell ref="BH252:BI252"/>
    <mergeCell ref="AP251:BA251"/>
    <mergeCell ref="AP283:BA283"/>
    <mergeCell ref="AJ227:AL227"/>
    <mergeCell ref="BH280:BI280"/>
    <mergeCell ref="AJ269:AL269"/>
    <mergeCell ref="BH249:BI249"/>
    <mergeCell ref="AJ267:AL267"/>
    <mergeCell ref="AJ265:AL265"/>
    <mergeCell ref="BH256:BI256"/>
    <mergeCell ref="BU229:CH229"/>
    <mergeCell ref="BU196:CH196"/>
    <mergeCell ref="BU199:CH199"/>
    <mergeCell ref="BU222:CH222"/>
    <mergeCell ref="AP224:BA224"/>
    <mergeCell ref="BU221:CH221"/>
    <mergeCell ref="AP207:BA207"/>
    <mergeCell ref="AP204:BA204"/>
    <mergeCell ref="BH255:BI255"/>
    <mergeCell ref="AP157:BA157"/>
    <mergeCell ref="BH208:BI208"/>
    <mergeCell ref="BU174:CH174"/>
    <mergeCell ref="BU158:CH158"/>
    <mergeCell ref="AP158:BA158"/>
    <mergeCell ref="AP174:BA174"/>
    <mergeCell ref="AP205:BA205"/>
    <mergeCell ref="AP176:BA176"/>
    <mergeCell ref="AP186:BA186"/>
    <mergeCell ref="BH186:BI186"/>
    <mergeCell ref="AP188:BA188"/>
    <mergeCell ref="CI197:CT197"/>
    <mergeCell ref="CI196:CT196"/>
    <mergeCell ref="BU191:CH191"/>
    <mergeCell ref="BH189:BI189"/>
    <mergeCell ref="BH187:BI187"/>
    <mergeCell ref="AP192:BA192"/>
    <mergeCell ref="CI186:CT186"/>
    <mergeCell ref="CI188:CT188"/>
    <mergeCell ref="CI190:CT190"/>
    <mergeCell ref="CI189:CT189"/>
    <mergeCell ref="CI191:CT191"/>
    <mergeCell ref="CI187:CT187"/>
    <mergeCell ref="CI184:CT184"/>
    <mergeCell ref="BU180:CH180"/>
    <mergeCell ref="CI181:CT181"/>
    <mergeCell ref="CI185:CT185"/>
    <mergeCell ref="BU185:CH185"/>
    <mergeCell ref="CI183:CT183"/>
    <mergeCell ref="A98:AI98"/>
    <mergeCell ref="A104:AI104"/>
    <mergeCell ref="A106:AI106"/>
    <mergeCell ref="A105:AI105"/>
    <mergeCell ref="A102:AI102"/>
    <mergeCell ref="A103:AI103"/>
    <mergeCell ref="A101:AI101"/>
    <mergeCell ref="A99:AI99"/>
    <mergeCell ref="A100:AI100"/>
    <mergeCell ref="AJ159:AL159"/>
    <mergeCell ref="CI139:CT139"/>
    <mergeCell ref="BU157:CH157"/>
    <mergeCell ref="AJ158:AL158"/>
    <mergeCell ref="AJ157:AL157"/>
    <mergeCell ref="AJ145:AL145"/>
    <mergeCell ref="BU139:CH139"/>
    <mergeCell ref="BH139:BI139"/>
    <mergeCell ref="AP140:BA140"/>
    <mergeCell ref="AJ152:AL152"/>
    <mergeCell ref="BH177:BI177"/>
    <mergeCell ref="BH176:BI176"/>
    <mergeCell ref="BU165:CH165"/>
    <mergeCell ref="CI142:CT142"/>
    <mergeCell ref="BU135:CH135"/>
    <mergeCell ref="BU137:CH137"/>
    <mergeCell ref="CI137:CT137"/>
    <mergeCell ref="BU138:CH138"/>
    <mergeCell ref="BU176:CH176"/>
    <mergeCell ref="BH154:BI154"/>
    <mergeCell ref="E134:AI134"/>
    <mergeCell ref="A138:AI138"/>
    <mergeCell ref="A127:AI127"/>
    <mergeCell ref="E125:AI125"/>
    <mergeCell ref="A126:AI126"/>
    <mergeCell ref="A135:AI135"/>
    <mergeCell ref="A133:AI133"/>
    <mergeCell ref="A129:AI129"/>
    <mergeCell ref="A132:AI132"/>
    <mergeCell ref="E130:AI130"/>
    <mergeCell ref="BU277:CH277"/>
    <mergeCell ref="BU152:CH152"/>
    <mergeCell ref="BU276:CH276"/>
    <mergeCell ref="BU275:CH275"/>
    <mergeCell ref="BU226:CH226"/>
    <mergeCell ref="BU248:CH248"/>
    <mergeCell ref="BU193:CH193"/>
    <mergeCell ref="BU181:CH181"/>
    <mergeCell ref="BU184:CH184"/>
    <mergeCell ref="BU190:CH190"/>
    <mergeCell ref="BU195:CH195"/>
    <mergeCell ref="BU234:CH234"/>
    <mergeCell ref="BU182:CH182"/>
    <mergeCell ref="BU202:CH202"/>
    <mergeCell ref="BU194:CH194"/>
    <mergeCell ref="CI133:CT133"/>
    <mergeCell ref="BU134:CH134"/>
    <mergeCell ref="CI138:CT138"/>
    <mergeCell ref="CI193:CT193"/>
    <mergeCell ref="BU183:CH183"/>
    <mergeCell ref="BU284:CH284"/>
    <mergeCell ref="BU282:CH282"/>
    <mergeCell ref="BU280:CH280"/>
    <mergeCell ref="BU283:CH283"/>
    <mergeCell ref="BU249:CH249"/>
    <mergeCell ref="BU262:CH262"/>
    <mergeCell ref="BU253:CH253"/>
    <mergeCell ref="BU278:CH278"/>
    <mergeCell ref="BU260:CH260"/>
    <mergeCell ref="BU263:CH263"/>
    <mergeCell ref="BH202:BI202"/>
    <mergeCell ref="BH195:BI195"/>
    <mergeCell ref="BH196:BI196"/>
    <mergeCell ref="BH197:BI197"/>
    <mergeCell ref="BH198:BI198"/>
    <mergeCell ref="BH199:BI199"/>
    <mergeCell ref="BU236:CH236"/>
    <mergeCell ref="CI234:CT234"/>
    <mergeCell ref="CI252:CT252"/>
    <mergeCell ref="CI250:CT250"/>
    <mergeCell ref="CI254:CT254"/>
    <mergeCell ref="BU273:CH273"/>
    <mergeCell ref="BU265:CH265"/>
    <mergeCell ref="BU254:CH254"/>
    <mergeCell ref="BU255:CH255"/>
    <mergeCell ref="BU257:CH257"/>
    <mergeCell ref="BH142:BI142"/>
    <mergeCell ref="BU197:CH197"/>
    <mergeCell ref="BH203:BI203"/>
    <mergeCell ref="BH257:BI257"/>
    <mergeCell ref="CI237:CT237"/>
    <mergeCell ref="BH285:BI285"/>
    <mergeCell ref="CI229:CT229"/>
    <mergeCell ref="CI261:CT261"/>
    <mergeCell ref="CI248:CT248"/>
    <mergeCell ref="BU285:CH285"/>
    <mergeCell ref="AJ278:AO278"/>
    <mergeCell ref="AJ274:AO274"/>
    <mergeCell ref="A278:AI278"/>
    <mergeCell ref="AJ280:AO280"/>
    <mergeCell ref="A275:AI275"/>
    <mergeCell ref="CI293:CT293"/>
    <mergeCell ref="BU288:CH288"/>
    <mergeCell ref="CI286:CT286"/>
    <mergeCell ref="BU286:CH286"/>
    <mergeCell ref="BU274:CH274"/>
    <mergeCell ref="A269:AI269"/>
    <mergeCell ref="A271:AI271"/>
    <mergeCell ref="A270:AI270"/>
    <mergeCell ref="AJ270:AL270"/>
    <mergeCell ref="A273:AI273"/>
    <mergeCell ref="A274:AI274"/>
    <mergeCell ref="AJ271:AL271"/>
    <mergeCell ref="AJ272:AO272"/>
    <mergeCell ref="AJ273:AO273"/>
    <mergeCell ref="AJ268:AL268"/>
    <mergeCell ref="AJ249:AO249"/>
    <mergeCell ref="AJ250:AO250"/>
    <mergeCell ref="AJ251:AO251"/>
    <mergeCell ref="A262:AI262"/>
    <mergeCell ref="A258:AI258"/>
    <mergeCell ref="A259:AI259"/>
    <mergeCell ref="A250:AI250"/>
    <mergeCell ref="AJ252:AO252"/>
    <mergeCell ref="AJ253:AO253"/>
    <mergeCell ref="A268:AI268"/>
    <mergeCell ref="CI235:CT235"/>
    <mergeCell ref="CI238:CT238"/>
    <mergeCell ref="BH259:BI259"/>
    <mergeCell ref="BH237:BI237"/>
    <mergeCell ref="BH235:BI235"/>
    <mergeCell ref="A267:AI267"/>
    <mergeCell ref="CI259:CT259"/>
    <mergeCell ref="A264:AI264"/>
    <mergeCell ref="BH262:BI262"/>
    <mergeCell ref="AP260:BA260"/>
    <mergeCell ref="CI253:CT253"/>
    <mergeCell ref="BH246:BI246"/>
    <mergeCell ref="BU246:CH246"/>
    <mergeCell ref="BU256:CH256"/>
    <mergeCell ref="BH253:BI253"/>
    <mergeCell ref="CI256:CT256"/>
    <mergeCell ref="AP252:BA252"/>
    <mergeCell ref="BH254:BI254"/>
    <mergeCell ref="CI258:CT258"/>
    <mergeCell ref="A233:AI233"/>
    <mergeCell ref="A241:AI241"/>
    <mergeCell ref="A228:AI228"/>
    <mergeCell ref="A232:AI232"/>
    <mergeCell ref="A229:AI229"/>
    <mergeCell ref="A230:AI230"/>
    <mergeCell ref="A238:AI238"/>
    <mergeCell ref="A239:AI239"/>
    <mergeCell ref="A231:AI231"/>
    <mergeCell ref="AJ245:AL245"/>
    <mergeCell ref="AJ256:AO256"/>
    <mergeCell ref="AP241:BA241"/>
    <mergeCell ref="AJ239:AO239"/>
    <mergeCell ref="AP244:BA244"/>
    <mergeCell ref="AP256:BA256"/>
    <mergeCell ref="AJ248:AO248"/>
    <mergeCell ref="A265:AI265"/>
    <mergeCell ref="A209:AI209"/>
    <mergeCell ref="A221:AI221"/>
    <mergeCell ref="A220:AI220"/>
    <mergeCell ref="A257:AI257"/>
    <mergeCell ref="A255:AI255"/>
    <mergeCell ref="A260:AI260"/>
    <mergeCell ref="A256:AI256"/>
    <mergeCell ref="A252:AI252"/>
    <mergeCell ref="A226:AI226"/>
    <mergeCell ref="AP265:BA265"/>
    <mergeCell ref="BH230:BI230"/>
    <mergeCell ref="AP253:BA253"/>
    <mergeCell ref="AJ258:AO258"/>
    <mergeCell ref="AJ254:AO254"/>
    <mergeCell ref="AP258:BA258"/>
    <mergeCell ref="AP263:BA263"/>
    <mergeCell ref="AJ255:AO255"/>
    <mergeCell ref="AJ257:AO257"/>
    <mergeCell ref="AP254:BA254"/>
    <mergeCell ref="AJ262:AO262"/>
    <mergeCell ref="BH250:BI250"/>
    <mergeCell ref="BH239:BI239"/>
    <mergeCell ref="BH232:BI232"/>
    <mergeCell ref="AP237:BA237"/>
    <mergeCell ref="BH234:BI234"/>
    <mergeCell ref="AP248:BA248"/>
    <mergeCell ref="AP250:BA250"/>
    <mergeCell ref="BH248:BI248"/>
    <mergeCell ref="AJ259:AO259"/>
    <mergeCell ref="BH227:BI227"/>
    <mergeCell ref="BH233:BI233"/>
    <mergeCell ref="BH226:BI226"/>
    <mergeCell ref="AP230:BA230"/>
    <mergeCell ref="BH228:BI228"/>
    <mergeCell ref="AP228:BA228"/>
    <mergeCell ref="AP227:BA227"/>
    <mergeCell ref="AP226:BA226"/>
    <mergeCell ref="BH229:BI229"/>
    <mergeCell ref="BH224:BI224"/>
    <mergeCell ref="BH225:BI225"/>
    <mergeCell ref="BU224:CH224"/>
    <mergeCell ref="CI224:CT224"/>
    <mergeCell ref="CI220:CT220"/>
    <mergeCell ref="BU220:CH220"/>
    <mergeCell ref="CI222:CT222"/>
    <mergeCell ref="BH222:BI222"/>
    <mergeCell ref="BH221:BI221"/>
    <mergeCell ref="CI223:CT223"/>
    <mergeCell ref="AP270:BA270"/>
    <mergeCell ref="AP276:BA276"/>
    <mergeCell ref="AP257:BA257"/>
    <mergeCell ref="AP275:BA275"/>
    <mergeCell ref="AP269:BA269"/>
    <mergeCell ref="AP261:BA261"/>
    <mergeCell ref="AP259:BA259"/>
    <mergeCell ref="AP271:BA271"/>
    <mergeCell ref="AP267:BA267"/>
    <mergeCell ref="AP273:BA273"/>
    <mergeCell ref="A207:AI207"/>
    <mergeCell ref="AP221:BA221"/>
    <mergeCell ref="AP229:BA229"/>
    <mergeCell ref="A243:AI243"/>
    <mergeCell ref="A202:AI202"/>
    <mergeCell ref="A224:AI224"/>
    <mergeCell ref="AP215:BA215"/>
    <mergeCell ref="AP233:BA233"/>
    <mergeCell ref="AJ234:AL234"/>
    <mergeCell ref="A234:AI234"/>
    <mergeCell ref="AP235:BA235"/>
    <mergeCell ref="AP222:BA222"/>
    <mergeCell ref="AP232:BA232"/>
    <mergeCell ref="AP239:BA239"/>
    <mergeCell ref="AP225:BA225"/>
    <mergeCell ref="AJ235:AL235"/>
    <mergeCell ref="AJ232:AL232"/>
    <mergeCell ref="AP236:BA236"/>
    <mergeCell ref="AP234:BA234"/>
    <mergeCell ref="AJ228:AL228"/>
    <mergeCell ref="A192:AI192"/>
    <mergeCell ref="A204:AI204"/>
    <mergeCell ref="A215:AI215"/>
    <mergeCell ref="A210:AI210"/>
    <mergeCell ref="A222:AI222"/>
    <mergeCell ref="A205:AI205"/>
    <mergeCell ref="A208:AI208"/>
    <mergeCell ref="A206:AI206"/>
    <mergeCell ref="A216:AI216"/>
    <mergeCell ref="A196:AI196"/>
    <mergeCell ref="A179:AI179"/>
    <mergeCell ref="A198:AI198"/>
    <mergeCell ref="A203:AI203"/>
    <mergeCell ref="A191:AI191"/>
    <mergeCell ref="A186:AI186"/>
    <mergeCell ref="A188:AI188"/>
    <mergeCell ref="A195:AI195"/>
    <mergeCell ref="A197:AI197"/>
    <mergeCell ref="A193:AI193"/>
    <mergeCell ref="A199:AI199"/>
    <mergeCell ref="A165:AI165"/>
    <mergeCell ref="A176:AI176"/>
    <mergeCell ref="A159:AI159"/>
    <mergeCell ref="A181:AI181"/>
    <mergeCell ref="A189:AI189"/>
    <mergeCell ref="E182:AI182"/>
    <mergeCell ref="A183:AI183"/>
    <mergeCell ref="A177:AI177"/>
    <mergeCell ref="A178:AI178"/>
    <mergeCell ref="A180:AI180"/>
    <mergeCell ref="AJ182:AL182"/>
    <mergeCell ref="AJ179:AL179"/>
    <mergeCell ref="AJ180:AL180"/>
    <mergeCell ref="AJ164:AL164"/>
    <mergeCell ref="AJ181:AL181"/>
    <mergeCell ref="AJ174:AL174"/>
    <mergeCell ref="A151:AI151"/>
    <mergeCell ref="A149:AI149"/>
    <mergeCell ref="A174:AI174"/>
    <mergeCell ref="A144:AI144"/>
    <mergeCell ref="A142:AI142"/>
    <mergeCell ref="A152:AI152"/>
    <mergeCell ref="A166:AI166"/>
    <mergeCell ref="A147:AI147"/>
    <mergeCell ref="A150:AI150"/>
    <mergeCell ref="E158:AI158"/>
    <mergeCell ref="A148:AI148"/>
    <mergeCell ref="A146:AI146"/>
    <mergeCell ref="A139:AI139"/>
    <mergeCell ref="A141:AI141"/>
    <mergeCell ref="E157:AI157"/>
    <mergeCell ref="A136:AI136"/>
    <mergeCell ref="A143:AI143"/>
    <mergeCell ref="A145:AI145"/>
    <mergeCell ref="A137:AI137"/>
    <mergeCell ref="A140:AI140"/>
    <mergeCell ref="AP96:BA96"/>
    <mergeCell ref="AJ106:AL106"/>
    <mergeCell ref="AP107:BA107"/>
    <mergeCell ref="AJ114:AL114"/>
    <mergeCell ref="AJ107:AL107"/>
    <mergeCell ref="AJ96:AO96"/>
    <mergeCell ref="AJ97:AO97"/>
    <mergeCell ref="AJ99:AL99"/>
    <mergeCell ref="AJ111:AL111"/>
    <mergeCell ref="AJ104:AO104"/>
    <mergeCell ref="AJ101:AO101"/>
    <mergeCell ref="AJ103:AO103"/>
    <mergeCell ref="A89:AI89"/>
    <mergeCell ref="AP88:BA88"/>
    <mergeCell ref="AJ105:AO105"/>
    <mergeCell ref="AP99:BA99"/>
    <mergeCell ref="AP103:BA103"/>
    <mergeCell ref="A91:AI91"/>
    <mergeCell ref="AJ102:AO102"/>
    <mergeCell ref="A93:AI93"/>
    <mergeCell ref="AJ98:AO98"/>
    <mergeCell ref="AP100:BA100"/>
    <mergeCell ref="A94:AI94"/>
    <mergeCell ref="AJ94:AL94"/>
    <mergeCell ref="AP94:BA94"/>
    <mergeCell ref="A92:AI92"/>
    <mergeCell ref="AJ95:AL95"/>
    <mergeCell ref="AP95:BA95"/>
    <mergeCell ref="A95:AI95"/>
    <mergeCell ref="AJ92:AL92"/>
    <mergeCell ref="AJ93:AL93"/>
    <mergeCell ref="A47:AI47"/>
    <mergeCell ref="A79:AI79"/>
    <mergeCell ref="A69:AI69"/>
    <mergeCell ref="A88:AI88"/>
    <mergeCell ref="AJ90:AL90"/>
    <mergeCell ref="AJ89:AL89"/>
    <mergeCell ref="A90:AI90"/>
    <mergeCell ref="A72:AI72"/>
    <mergeCell ref="AJ72:AO72"/>
    <mergeCell ref="AP37:BA37"/>
    <mergeCell ref="AJ38:AO38"/>
    <mergeCell ref="A39:AI39"/>
    <mergeCell ref="AP47:BA47"/>
    <mergeCell ref="A53:AI53"/>
    <mergeCell ref="AJ51:AO51"/>
    <mergeCell ref="A50:AI50"/>
    <mergeCell ref="A51:AI51"/>
    <mergeCell ref="AJ50:AO50"/>
    <mergeCell ref="A40:AI40"/>
    <mergeCell ref="A37:AI37"/>
    <mergeCell ref="A38:AI38"/>
    <mergeCell ref="A36:AI36"/>
    <mergeCell ref="AJ36:AO36"/>
    <mergeCell ref="AJ37:AO37"/>
    <mergeCell ref="A49:AI49"/>
    <mergeCell ref="AJ48:AO48"/>
    <mergeCell ref="A48:AI48"/>
    <mergeCell ref="AJ40:AO40"/>
    <mergeCell ref="A42:AI42"/>
    <mergeCell ref="A32:AI32"/>
    <mergeCell ref="AJ32:AO32"/>
    <mergeCell ref="A35:AI35"/>
    <mergeCell ref="AJ35:AO35"/>
    <mergeCell ref="AJ29:AL29"/>
    <mergeCell ref="A30:AI30"/>
    <mergeCell ref="AJ30:AL30"/>
    <mergeCell ref="AJ33:AO33"/>
    <mergeCell ref="A34:AI34"/>
    <mergeCell ref="A33:AI33"/>
    <mergeCell ref="BU21:CH21"/>
    <mergeCell ref="BU26:CH26"/>
    <mergeCell ref="BH39:BI39"/>
    <mergeCell ref="AP36:BA36"/>
    <mergeCell ref="AP38:BA38"/>
    <mergeCell ref="A27:AI27"/>
    <mergeCell ref="BH28:BI28"/>
    <mergeCell ref="AJ28:AL28"/>
    <mergeCell ref="A29:AI29"/>
    <mergeCell ref="AP28:BA28"/>
    <mergeCell ref="A21:AI21"/>
    <mergeCell ref="A20:AI20"/>
    <mergeCell ref="AJ20:AL20"/>
    <mergeCell ref="A26:AI26"/>
    <mergeCell ref="AJ27:AL27"/>
    <mergeCell ref="AJ26:AL26"/>
    <mergeCell ref="AJ21:AL21"/>
    <mergeCell ref="A23:AI23"/>
    <mergeCell ref="AJ23:AO23"/>
    <mergeCell ref="AP19:BA19"/>
    <mergeCell ref="AP17:BA17"/>
    <mergeCell ref="BH16:BI16"/>
    <mergeCell ref="AJ18:AO18"/>
    <mergeCell ref="A19:AI19"/>
    <mergeCell ref="AJ19:AO19"/>
    <mergeCell ref="AJ17:AL17"/>
    <mergeCell ref="AJ16:AL16"/>
    <mergeCell ref="A16:AI16"/>
    <mergeCell ref="BH19:BI19"/>
    <mergeCell ref="A17:AI17"/>
    <mergeCell ref="BH18:BI18"/>
    <mergeCell ref="AP15:BA15"/>
    <mergeCell ref="A18:AI18"/>
    <mergeCell ref="BH15:BI15"/>
    <mergeCell ref="A9:AI9"/>
    <mergeCell ref="BB9:BS9"/>
    <mergeCell ref="BH17:BI17"/>
    <mergeCell ref="AP13:BA13"/>
    <mergeCell ref="AJ14:AO14"/>
    <mergeCell ref="AJ5:AO5"/>
    <mergeCell ref="AP5:BA5"/>
    <mergeCell ref="AP7:BA7"/>
    <mergeCell ref="AP8:BA8"/>
    <mergeCell ref="BH11:BI11"/>
    <mergeCell ref="AJ9:AO9"/>
    <mergeCell ref="BH6:BI6"/>
    <mergeCell ref="AJ10:AO10"/>
    <mergeCell ref="AP10:BA10"/>
    <mergeCell ref="BH10:BI10"/>
    <mergeCell ref="A15:AI15"/>
    <mergeCell ref="AJ15:AL15"/>
    <mergeCell ref="A13:AI13"/>
    <mergeCell ref="BH13:BI13"/>
    <mergeCell ref="AJ11:AO11"/>
    <mergeCell ref="A11:AI11"/>
    <mergeCell ref="AP14:BA14"/>
    <mergeCell ref="AP12:BA12"/>
    <mergeCell ref="BH12:BI12"/>
    <mergeCell ref="A8:AI8"/>
    <mergeCell ref="AP11:BA11"/>
    <mergeCell ref="A10:AI10"/>
    <mergeCell ref="BU10:CH10"/>
    <mergeCell ref="CI10:CT10"/>
    <mergeCell ref="CI14:CT14"/>
    <mergeCell ref="A14:AI14"/>
    <mergeCell ref="AJ13:AO13"/>
    <mergeCell ref="A7:AI7"/>
    <mergeCell ref="AP6:BA6"/>
    <mergeCell ref="AJ7:AL7"/>
    <mergeCell ref="AJ6:AL6"/>
    <mergeCell ref="AJ8:AL8"/>
    <mergeCell ref="A12:AI12"/>
    <mergeCell ref="AJ12:AO12"/>
    <mergeCell ref="AP9:BA9"/>
    <mergeCell ref="CI8:CT8"/>
    <mergeCell ref="BU9:CH9"/>
    <mergeCell ref="BH7:BI7"/>
    <mergeCell ref="BU11:CH11"/>
    <mergeCell ref="BU8:CH8"/>
    <mergeCell ref="BU16:CH16"/>
    <mergeCell ref="BH8:BI8"/>
    <mergeCell ref="BU13:CH13"/>
    <mergeCell ref="BH14:BI14"/>
    <mergeCell ref="CI9:CT9"/>
    <mergeCell ref="A2:CT2"/>
    <mergeCell ref="CI7:CT7"/>
    <mergeCell ref="A3:AI4"/>
    <mergeCell ref="AJ3:AO4"/>
    <mergeCell ref="AP3:BA4"/>
    <mergeCell ref="BU7:CH7"/>
    <mergeCell ref="A5:AI5"/>
    <mergeCell ref="BB3:BS4"/>
    <mergeCell ref="BB5:BS5"/>
    <mergeCell ref="A6:AI6"/>
    <mergeCell ref="CI99:CT99"/>
    <mergeCell ref="BU99:CH99"/>
    <mergeCell ref="CI105:CT105"/>
    <mergeCell ref="BU105:CH105"/>
    <mergeCell ref="BU100:CH100"/>
    <mergeCell ref="CI100:CT100"/>
    <mergeCell ref="BU104:CH104"/>
    <mergeCell ref="BU101:CH101"/>
    <mergeCell ref="BH102:BI102"/>
    <mergeCell ref="AP39:BA39"/>
    <mergeCell ref="BH96:BI96"/>
    <mergeCell ref="AP92:BA92"/>
    <mergeCell ref="BH89:BI89"/>
    <mergeCell ref="BH91:BI91"/>
    <mergeCell ref="AP91:BA91"/>
    <mergeCell ref="AP81:BA81"/>
    <mergeCell ref="BH81:BI81"/>
    <mergeCell ref="AP90:BA90"/>
    <mergeCell ref="AJ47:AO47"/>
    <mergeCell ref="BB31:BS31"/>
    <mergeCell ref="BH53:BI53"/>
    <mergeCell ref="AP42:BA42"/>
    <mergeCell ref="BH37:BI37"/>
    <mergeCell ref="AP102:BA102"/>
    <mergeCell ref="AP85:BA85"/>
    <mergeCell ref="AP49:BA49"/>
    <mergeCell ref="AP48:BA48"/>
    <mergeCell ref="BH85:BI85"/>
    <mergeCell ref="BU20:CH20"/>
    <mergeCell ref="BU22:CH22"/>
    <mergeCell ref="BU33:CH33"/>
    <mergeCell ref="BH47:BI47"/>
    <mergeCell ref="BH45:BI45"/>
    <mergeCell ref="AP21:BA21"/>
    <mergeCell ref="BH36:BI36"/>
    <mergeCell ref="BH30:BI30"/>
    <mergeCell ref="AP30:BA30"/>
    <mergeCell ref="BH38:BI38"/>
    <mergeCell ref="AP34:BA34"/>
    <mergeCell ref="BB33:BS33"/>
    <mergeCell ref="BU37:CH37"/>
    <mergeCell ref="AJ42:AO42"/>
    <mergeCell ref="AJ39:AO39"/>
    <mergeCell ref="AJ22:AL22"/>
    <mergeCell ref="AP29:BA29"/>
    <mergeCell ref="BU28:CH28"/>
    <mergeCell ref="AJ34:AO34"/>
    <mergeCell ref="BU38:CH38"/>
    <mergeCell ref="AP18:BA18"/>
    <mergeCell ref="AP16:BA16"/>
    <mergeCell ref="AP27:BA27"/>
    <mergeCell ref="BH27:BI27"/>
    <mergeCell ref="AP22:BA22"/>
    <mergeCell ref="BH24:BI24"/>
    <mergeCell ref="AP24:BA24"/>
    <mergeCell ref="BH21:BI21"/>
    <mergeCell ref="AP20:BA20"/>
    <mergeCell ref="AP26:BA26"/>
    <mergeCell ref="BU96:CH96"/>
    <mergeCell ref="CI116:CT116"/>
    <mergeCell ref="BU106:CH106"/>
    <mergeCell ref="BU110:CH110"/>
    <mergeCell ref="CI110:CT110"/>
    <mergeCell ref="CI103:CT103"/>
    <mergeCell ref="BU102:CH102"/>
    <mergeCell ref="CI106:CT106"/>
    <mergeCell ref="BU107:CH107"/>
    <mergeCell ref="CI102:CT102"/>
    <mergeCell ref="CI122:CT122"/>
    <mergeCell ref="BU130:CH130"/>
    <mergeCell ref="CI124:CT124"/>
    <mergeCell ref="BU127:CH127"/>
    <mergeCell ref="BU122:CH122"/>
    <mergeCell ref="CI123:CT123"/>
    <mergeCell ref="CI126:CT126"/>
    <mergeCell ref="BU124:CH124"/>
    <mergeCell ref="CI125:CT125"/>
    <mergeCell ref="BU123:CH123"/>
    <mergeCell ref="BU289:CH289"/>
    <mergeCell ref="BU287:CH287"/>
    <mergeCell ref="CI104:CT104"/>
    <mergeCell ref="BU149:CH149"/>
    <mergeCell ref="BU125:CH125"/>
    <mergeCell ref="BU133:CH133"/>
    <mergeCell ref="BU237:CH237"/>
    <mergeCell ref="BU232:CH232"/>
    <mergeCell ref="BU238:CH238"/>
    <mergeCell ref="BU271:CH271"/>
    <mergeCell ref="BU268:CH268"/>
    <mergeCell ref="BU142:CH142"/>
    <mergeCell ref="BU243:CH243"/>
    <mergeCell ref="BU186:CH186"/>
    <mergeCell ref="BU269:CH269"/>
    <mergeCell ref="BU261:CH261"/>
    <mergeCell ref="BU250:CH250"/>
    <mergeCell ref="BU233:CH233"/>
    <mergeCell ref="BU227:CH227"/>
    <mergeCell ref="BU187:CH187"/>
    <mergeCell ref="BU270:CH270"/>
    <mergeCell ref="BH269:BI269"/>
    <mergeCell ref="BT3:BT4"/>
    <mergeCell ref="BU5:CH5"/>
    <mergeCell ref="BU3:CH4"/>
    <mergeCell ref="BU6:CH6"/>
    <mergeCell ref="BU14:CH14"/>
    <mergeCell ref="BU18:CH18"/>
    <mergeCell ref="BU267:CH267"/>
    <mergeCell ref="BU19:CH19"/>
    <mergeCell ref="BU120:CH120"/>
    <mergeCell ref="CI13:CT13"/>
    <mergeCell ref="CI3:CT4"/>
    <mergeCell ref="CI5:CT5"/>
    <mergeCell ref="CI6:CT6"/>
    <mergeCell ref="CI19:CT19"/>
    <mergeCell ref="BU15:CH15"/>
    <mergeCell ref="CI18:CT18"/>
    <mergeCell ref="BU17:CH17"/>
    <mergeCell ref="CI17:CT17"/>
    <mergeCell ref="CI11:CT11"/>
    <mergeCell ref="CI20:CT20"/>
    <mergeCell ref="CI26:CT26"/>
    <mergeCell ref="CI47:CT47"/>
    <mergeCell ref="CI30:CT30"/>
    <mergeCell ref="CI27:CT27"/>
    <mergeCell ref="CI21:CT21"/>
    <mergeCell ref="CI15:CT15"/>
    <mergeCell ref="CI16:CT16"/>
    <mergeCell ref="CI45:CT45"/>
    <mergeCell ref="CI48:CT48"/>
    <mergeCell ref="CI44:CT44"/>
    <mergeCell ref="CI46:CT46"/>
    <mergeCell ref="CI22:CT22"/>
    <mergeCell ref="CI39:CT39"/>
    <mergeCell ref="CI29:CT29"/>
    <mergeCell ref="CI33:CT33"/>
    <mergeCell ref="CI129:CT129"/>
    <mergeCell ref="CI89:CT89"/>
    <mergeCell ref="CI90:CT90"/>
    <mergeCell ref="CI51:CT51"/>
    <mergeCell ref="CI69:CT69"/>
    <mergeCell ref="CI37:CT37"/>
    <mergeCell ref="CI38:CT38"/>
    <mergeCell ref="CI74:CT74"/>
    <mergeCell ref="CI50:CT50"/>
    <mergeCell ref="CI41:CT41"/>
    <mergeCell ref="BU225:CH225"/>
    <mergeCell ref="CI264:CT264"/>
    <mergeCell ref="CI82:CT82"/>
    <mergeCell ref="CI92:CT92"/>
    <mergeCell ref="CI42:CT42"/>
    <mergeCell ref="CI36:CT36"/>
    <mergeCell ref="CI130:CT130"/>
    <mergeCell ref="CI98:CT98"/>
    <mergeCell ref="CI97:CT97"/>
    <mergeCell ref="CI120:CT120"/>
    <mergeCell ref="CI114:CT114"/>
    <mergeCell ref="CI112:CT112"/>
    <mergeCell ref="CI276:CT276"/>
    <mergeCell ref="BU205:CH205"/>
    <mergeCell ref="CI207:CT207"/>
    <mergeCell ref="CI221:CT221"/>
    <mergeCell ref="CI144:CT144"/>
    <mergeCell ref="CI262:CT262"/>
    <mergeCell ref="BU241:CH241"/>
    <mergeCell ref="CI225:CT225"/>
    <mergeCell ref="BU244:CH244"/>
    <mergeCell ref="CI257:CT257"/>
    <mergeCell ref="CI121:CT121"/>
    <mergeCell ref="CI73:CT73"/>
    <mergeCell ref="CI88:CT88"/>
    <mergeCell ref="BU29:CH29"/>
    <mergeCell ref="BU39:CH39"/>
    <mergeCell ref="BU36:CH36"/>
    <mergeCell ref="BU34:CH34"/>
    <mergeCell ref="CI108:CT108"/>
    <mergeCell ref="CI204:CT204"/>
    <mergeCell ref="CI203:CT203"/>
    <mergeCell ref="CI283:CT283"/>
    <mergeCell ref="BH215:BI215"/>
    <mergeCell ref="BU210:CH210"/>
    <mergeCell ref="CI267:CT267"/>
    <mergeCell ref="CI272:CT272"/>
    <mergeCell ref="CI270:CT270"/>
    <mergeCell ref="CI219:CT219"/>
    <mergeCell ref="BU230:CH230"/>
    <mergeCell ref="CI288:CT288"/>
    <mergeCell ref="CI273:CT273"/>
    <mergeCell ref="CI285:CT285"/>
    <mergeCell ref="CI194:CT194"/>
    <mergeCell ref="CI275:CT275"/>
    <mergeCell ref="CI226:CT226"/>
    <mergeCell ref="CI195:CT195"/>
    <mergeCell ref="CI260:CT260"/>
    <mergeCell ref="CI271:CT271"/>
    <mergeCell ref="CI199:CT199"/>
    <mergeCell ref="CI246:CT246"/>
    <mergeCell ref="CI228:CT228"/>
    <mergeCell ref="CI289:CT289"/>
    <mergeCell ref="CI287:CT287"/>
    <mergeCell ref="CI274:CT274"/>
    <mergeCell ref="CI263:CT263"/>
    <mergeCell ref="CI265:CT265"/>
    <mergeCell ref="CI280:CT280"/>
    <mergeCell ref="CI282:CT282"/>
    <mergeCell ref="CI284:CT284"/>
    <mergeCell ref="CI239:CT239"/>
    <mergeCell ref="CI242:CT242"/>
    <mergeCell ref="CI205:CT205"/>
    <mergeCell ref="CI208:CT208"/>
    <mergeCell ref="CI210:CT210"/>
    <mergeCell ref="CI244:CT244"/>
    <mergeCell ref="CI243:CT243"/>
    <mergeCell ref="CI215:CT215"/>
    <mergeCell ref="CI218:CT218"/>
    <mergeCell ref="BU272:CH272"/>
    <mergeCell ref="CI268:CT268"/>
    <mergeCell ref="CI269:CT269"/>
    <mergeCell ref="BU129:CH129"/>
    <mergeCell ref="CI131:CT131"/>
    <mergeCell ref="CI135:CT135"/>
    <mergeCell ref="CI136:CT136"/>
    <mergeCell ref="CI146:CT146"/>
    <mergeCell ref="CI151:CT151"/>
    <mergeCell ref="CI148:CT148"/>
    <mergeCell ref="CI119:CT119"/>
    <mergeCell ref="BU1:CT1"/>
    <mergeCell ref="CI85:CT85"/>
    <mergeCell ref="CI53:CT53"/>
    <mergeCell ref="CI52:CT52"/>
    <mergeCell ref="CI49:CT49"/>
    <mergeCell ref="BU95:CH95"/>
    <mergeCell ref="CI93:CT93"/>
    <mergeCell ref="CI91:CT91"/>
    <mergeCell ref="CI96:CT96"/>
    <mergeCell ref="BU119:CH119"/>
    <mergeCell ref="CI28:CT28"/>
    <mergeCell ref="BU24:CH24"/>
    <mergeCell ref="CI24:CT24"/>
    <mergeCell ref="CI149:CT149"/>
    <mergeCell ref="BU151:CH151"/>
    <mergeCell ref="BU150:CH150"/>
    <mergeCell ref="CI150:CT150"/>
    <mergeCell ref="BU128:CH128"/>
    <mergeCell ref="BU132:CH132"/>
    <mergeCell ref="BU131:CH131"/>
    <mergeCell ref="CI132:CT132"/>
    <mergeCell ref="CI134:CT134"/>
    <mergeCell ref="CI127:CT127"/>
    <mergeCell ref="CI128:CT128"/>
    <mergeCell ref="BU258:CH258"/>
    <mergeCell ref="CI159:CT159"/>
    <mergeCell ref="CI177:CT177"/>
    <mergeCell ref="CI165:CT165"/>
    <mergeCell ref="BU252:CH252"/>
    <mergeCell ref="CI255:CT255"/>
    <mergeCell ref="CI202:CT202"/>
    <mergeCell ref="BU251:CH251"/>
    <mergeCell ref="CI163:CT163"/>
    <mergeCell ref="CI157:CT157"/>
    <mergeCell ref="CI192:CT192"/>
    <mergeCell ref="BU189:CH189"/>
    <mergeCell ref="CI232:CT232"/>
    <mergeCell ref="CI209:CT209"/>
    <mergeCell ref="CI249:CT249"/>
    <mergeCell ref="BH243:BI243"/>
    <mergeCell ref="BU239:CH239"/>
    <mergeCell ref="BU228:CH228"/>
    <mergeCell ref="CI227:CT227"/>
    <mergeCell ref="CI251:CT251"/>
    <mergeCell ref="CI236:CT236"/>
    <mergeCell ref="BU235:CH235"/>
    <mergeCell ref="CI241:CT241"/>
    <mergeCell ref="CI230:CT230"/>
    <mergeCell ref="CI233:CT233"/>
    <mergeCell ref="CI200:CT200"/>
    <mergeCell ref="CI198:CT198"/>
    <mergeCell ref="BU203:CH203"/>
    <mergeCell ref="BU264:CH264"/>
    <mergeCell ref="BH263:BI263"/>
    <mergeCell ref="BH191:BI191"/>
    <mergeCell ref="BU259:CH259"/>
    <mergeCell ref="BH258:BI258"/>
    <mergeCell ref="BH261:BI261"/>
    <mergeCell ref="BU198:CH198"/>
    <mergeCell ref="BH193:BI193"/>
    <mergeCell ref="BH190:BI190"/>
    <mergeCell ref="BH188:BI188"/>
    <mergeCell ref="BU178:CH178"/>
    <mergeCell ref="BH185:BI185"/>
    <mergeCell ref="BH178:BI178"/>
    <mergeCell ref="BH179:BI179"/>
    <mergeCell ref="BU179:CH179"/>
    <mergeCell ref="BH192:BI192"/>
    <mergeCell ref="BU188:CH188"/>
    <mergeCell ref="CI178:CT178"/>
    <mergeCell ref="BU126:CH126"/>
    <mergeCell ref="CI158:CT158"/>
    <mergeCell ref="CI140:CT140"/>
    <mergeCell ref="CI145:CT145"/>
    <mergeCell ref="BU177:CH177"/>
    <mergeCell ref="CI164:CT164"/>
    <mergeCell ref="BU159:CH159"/>
    <mergeCell ref="BU145:CH145"/>
    <mergeCell ref="BU148:CH148"/>
    <mergeCell ref="BU164:CH164"/>
    <mergeCell ref="BU146:CH146"/>
    <mergeCell ref="BU143:CH143"/>
    <mergeCell ref="BH145:BI145"/>
    <mergeCell ref="BH148:BI148"/>
    <mergeCell ref="BU147:CH147"/>
    <mergeCell ref="BU154:CH154"/>
    <mergeCell ref="AP128:BA128"/>
    <mergeCell ref="AP124:BA124"/>
    <mergeCell ref="AP122:BA122"/>
    <mergeCell ref="BH131:BI131"/>
    <mergeCell ref="AP123:BA123"/>
    <mergeCell ref="AP138:BA138"/>
    <mergeCell ref="AP125:BA125"/>
    <mergeCell ref="BH133:BI133"/>
    <mergeCell ref="BH123:BI123"/>
    <mergeCell ref="BH127:BI127"/>
    <mergeCell ref="CI179:CT179"/>
    <mergeCell ref="BU153:CH153"/>
    <mergeCell ref="BH165:BI165"/>
    <mergeCell ref="BU140:CH140"/>
    <mergeCell ref="BU144:CH144"/>
    <mergeCell ref="BU136:CH136"/>
    <mergeCell ref="BU167:CH167"/>
    <mergeCell ref="CI167:CT167"/>
    <mergeCell ref="BH138:BI138"/>
    <mergeCell ref="BH162:BI162"/>
    <mergeCell ref="CI180:CT180"/>
    <mergeCell ref="BH149:BI149"/>
    <mergeCell ref="AP159:BA159"/>
    <mergeCell ref="BH151:BI151"/>
    <mergeCell ref="BH180:BI180"/>
    <mergeCell ref="BU163:CH163"/>
    <mergeCell ref="CI174:CT174"/>
    <mergeCell ref="CI176:CT176"/>
    <mergeCell ref="AP152:BA152"/>
    <mergeCell ref="BH167:BI167"/>
    <mergeCell ref="AP208:BA208"/>
    <mergeCell ref="AP139:BA139"/>
    <mergeCell ref="AP185:BA185"/>
    <mergeCell ref="AP183:BA183"/>
    <mergeCell ref="AP193:BA193"/>
    <mergeCell ref="AP144:BA144"/>
    <mergeCell ref="AP149:BA149"/>
    <mergeCell ref="AP167:BA167"/>
    <mergeCell ref="AP187:BA187"/>
    <mergeCell ref="AP189:BA189"/>
    <mergeCell ref="A85:AI85"/>
    <mergeCell ref="AJ85:AL85"/>
    <mergeCell ref="AJ120:AL120"/>
    <mergeCell ref="AP151:BA151"/>
    <mergeCell ref="AP132:BA132"/>
    <mergeCell ref="AP131:BA131"/>
    <mergeCell ref="AP150:BA150"/>
    <mergeCell ref="AJ91:AL91"/>
    <mergeCell ref="AP89:BA89"/>
    <mergeCell ref="AP93:BA93"/>
    <mergeCell ref="AJ53:AO53"/>
    <mergeCell ref="AJ49:AO49"/>
    <mergeCell ref="AP51:BA51"/>
    <mergeCell ref="AP53:BA53"/>
    <mergeCell ref="AP72:BA72"/>
    <mergeCell ref="AJ88:AL88"/>
    <mergeCell ref="AJ69:AO69"/>
    <mergeCell ref="AP69:BA69"/>
    <mergeCell ref="AJ52:AO52"/>
    <mergeCell ref="AJ81:AO81"/>
    <mergeCell ref="BU50:CH50"/>
    <mergeCell ref="AP50:BA50"/>
    <mergeCell ref="BU51:CH51"/>
    <mergeCell ref="BU52:CH52"/>
    <mergeCell ref="BH50:BI50"/>
    <mergeCell ref="AP52:BA52"/>
    <mergeCell ref="BH51:BI51"/>
    <mergeCell ref="BH52:BI52"/>
    <mergeCell ref="BU48:CH48"/>
    <mergeCell ref="AJ24:AO24"/>
    <mergeCell ref="BH26:BI26"/>
    <mergeCell ref="BU27:CH27"/>
    <mergeCell ref="BU85:CH85"/>
    <mergeCell ref="BH69:BI69"/>
    <mergeCell ref="BU49:CH49"/>
    <mergeCell ref="AJ70:AO70"/>
    <mergeCell ref="AP70:BA70"/>
    <mergeCell ref="BH70:BI70"/>
    <mergeCell ref="CI107:CT107"/>
    <mergeCell ref="CI101:CT101"/>
    <mergeCell ref="CI95:CT95"/>
    <mergeCell ref="BH95:BI95"/>
    <mergeCell ref="CI94:CT94"/>
    <mergeCell ref="A24:AI24"/>
    <mergeCell ref="BU93:CH93"/>
    <mergeCell ref="A52:AI52"/>
    <mergeCell ref="BU53:CH53"/>
    <mergeCell ref="BH49:BI49"/>
    <mergeCell ref="BU88:CH88"/>
    <mergeCell ref="BU92:CH92"/>
    <mergeCell ref="BU90:CH90"/>
    <mergeCell ref="BU91:CH91"/>
    <mergeCell ref="BU94:CH94"/>
    <mergeCell ref="BH94:BI94"/>
    <mergeCell ref="BH93:BI93"/>
    <mergeCell ref="BH88:BI88"/>
    <mergeCell ref="BH90:BI90"/>
    <mergeCell ref="BU116:CH116"/>
    <mergeCell ref="AP116:BA116"/>
    <mergeCell ref="BH140:BI140"/>
    <mergeCell ref="CI152:CT152"/>
    <mergeCell ref="BH152:BI152"/>
    <mergeCell ref="AP134:BA134"/>
    <mergeCell ref="AP135:BA135"/>
    <mergeCell ref="AP142:BA142"/>
    <mergeCell ref="AP136:BA136"/>
    <mergeCell ref="BH132:BI132"/>
    <mergeCell ref="AJ143:AL143"/>
    <mergeCell ref="CI111:CT111"/>
    <mergeCell ref="AP120:BA120"/>
    <mergeCell ref="AJ136:AL136"/>
    <mergeCell ref="AJ138:AL138"/>
    <mergeCell ref="AJ140:AL140"/>
    <mergeCell ref="AJ139:AO139"/>
    <mergeCell ref="AP137:BA137"/>
    <mergeCell ref="AP126:BA126"/>
    <mergeCell ref="BH116:BI116"/>
    <mergeCell ref="A187:AI187"/>
    <mergeCell ref="AJ187:AL187"/>
    <mergeCell ref="A97:AI97"/>
    <mergeCell ref="AJ126:AL126"/>
    <mergeCell ref="AP130:BA130"/>
    <mergeCell ref="AJ135:AL135"/>
    <mergeCell ref="AJ137:AL137"/>
    <mergeCell ref="AJ129:AL129"/>
    <mergeCell ref="AJ130:AL130"/>
    <mergeCell ref="AP127:BA127"/>
    <mergeCell ref="A164:AI164"/>
    <mergeCell ref="CI147:CT147"/>
    <mergeCell ref="CI143:CT143"/>
    <mergeCell ref="AJ149:AL149"/>
    <mergeCell ref="AP143:BA143"/>
    <mergeCell ref="AJ148:AL148"/>
    <mergeCell ref="AJ150:AL150"/>
    <mergeCell ref="BH150:BI150"/>
    <mergeCell ref="AP146:BA146"/>
    <mergeCell ref="A163:AI163"/>
    <mergeCell ref="A161:AI161"/>
    <mergeCell ref="BU161:CH161"/>
    <mergeCell ref="CI161:CT161"/>
    <mergeCell ref="A162:AI162"/>
    <mergeCell ref="AJ128:AL128"/>
    <mergeCell ref="BU162:CH162"/>
    <mergeCell ref="CI162:CT162"/>
    <mergeCell ref="A160:AI160"/>
    <mergeCell ref="AJ160:AL160"/>
    <mergeCell ref="AP160:BA160"/>
    <mergeCell ref="AJ124:AL124"/>
    <mergeCell ref="AP163:BA163"/>
    <mergeCell ref="AJ163:AL163"/>
    <mergeCell ref="AP133:BA133"/>
    <mergeCell ref="AJ134:AL134"/>
    <mergeCell ref="AJ162:AL162"/>
    <mergeCell ref="AP162:BA162"/>
    <mergeCell ref="AP145:BA145"/>
    <mergeCell ref="AP129:BA129"/>
    <mergeCell ref="AJ127:AL127"/>
    <mergeCell ref="AJ116:AO116"/>
    <mergeCell ref="BH112:BI112"/>
    <mergeCell ref="BH163:BI163"/>
    <mergeCell ref="BH164:BI164"/>
    <mergeCell ref="AP165:BA165"/>
    <mergeCell ref="AJ161:AL161"/>
    <mergeCell ref="AP161:BA161"/>
    <mergeCell ref="BH161:BI161"/>
    <mergeCell ref="AP164:BA164"/>
    <mergeCell ref="AJ165:AL165"/>
    <mergeCell ref="A236:AI236"/>
    <mergeCell ref="AJ264:AO264"/>
    <mergeCell ref="AJ261:AL261"/>
    <mergeCell ref="A261:AI261"/>
    <mergeCell ref="A248:AI248"/>
    <mergeCell ref="A263:AI263"/>
    <mergeCell ref="AJ241:AL241"/>
    <mergeCell ref="AJ243:AL243"/>
    <mergeCell ref="AJ238:AL238"/>
    <mergeCell ref="AJ260:AO260"/>
    <mergeCell ref="AJ288:AO288"/>
    <mergeCell ref="AJ289:AO289"/>
    <mergeCell ref="BH276:BI276"/>
    <mergeCell ref="AP272:BA272"/>
    <mergeCell ref="AJ285:AO285"/>
    <mergeCell ref="AP277:BA277"/>
    <mergeCell ref="AP274:BA274"/>
    <mergeCell ref="BH273:BI273"/>
    <mergeCell ref="BH274:BI274"/>
    <mergeCell ref="AP278:BA278"/>
    <mergeCell ref="A272:AI272"/>
    <mergeCell ref="BH275:BI275"/>
    <mergeCell ref="BH283:BI283"/>
    <mergeCell ref="AP286:BA286"/>
    <mergeCell ref="AJ284:AO284"/>
    <mergeCell ref="AJ287:AO287"/>
    <mergeCell ref="A279:AI279"/>
    <mergeCell ref="A276:AI276"/>
    <mergeCell ref="A280:AI280"/>
    <mergeCell ref="A282:AI282"/>
    <mergeCell ref="CI71:CT71"/>
    <mergeCell ref="BU72:CH72"/>
    <mergeCell ref="CI72:CT72"/>
    <mergeCell ref="BH270:BI270"/>
    <mergeCell ref="AP288:BA288"/>
    <mergeCell ref="AP280:BA280"/>
    <mergeCell ref="AP178:BA178"/>
    <mergeCell ref="BU192:CH192"/>
    <mergeCell ref="BH183:BI183"/>
    <mergeCell ref="BH184:BI184"/>
    <mergeCell ref="CI277:CT277"/>
    <mergeCell ref="CI278:CT278"/>
    <mergeCell ref="AJ209:AL209"/>
    <mergeCell ref="AP209:BA209"/>
    <mergeCell ref="BH209:BI209"/>
    <mergeCell ref="BU209:CH209"/>
    <mergeCell ref="AJ263:AO263"/>
    <mergeCell ref="BH260:BI260"/>
    <mergeCell ref="BH251:BI251"/>
    <mergeCell ref="BH238:BI238"/>
    <mergeCell ref="BU69:CH69"/>
    <mergeCell ref="A71:AI71"/>
    <mergeCell ref="AJ71:AO71"/>
    <mergeCell ref="AP71:BA71"/>
    <mergeCell ref="BH71:BI71"/>
    <mergeCell ref="BU71:CH71"/>
    <mergeCell ref="A70:AI70"/>
    <mergeCell ref="BU70:CH70"/>
    <mergeCell ref="A73:AI73"/>
    <mergeCell ref="AJ73:AO73"/>
    <mergeCell ref="AP73:BA73"/>
    <mergeCell ref="BH73:BI73"/>
    <mergeCell ref="BU73:CH73"/>
    <mergeCell ref="BH72:BI72"/>
    <mergeCell ref="A22:AI22"/>
    <mergeCell ref="BU30:CH30"/>
    <mergeCell ref="A28:AI28"/>
    <mergeCell ref="BU31:CH31"/>
    <mergeCell ref="CI31:CT31"/>
    <mergeCell ref="BU32:CH32"/>
    <mergeCell ref="CI32:CT32"/>
    <mergeCell ref="AP32:BA32"/>
    <mergeCell ref="A31:AI31"/>
    <mergeCell ref="AJ31:AO31"/>
    <mergeCell ref="A200:AI200"/>
    <mergeCell ref="AJ200:AL200"/>
    <mergeCell ref="AP200:BA200"/>
    <mergeCell ref="BH200:BI200"/>
    <mergeCell ref="BU200:CH200"/>
    <mergeCell ref="A167:AI167"/>
    <mergeCell ref="E194:AI194"/>
    <mergeCell ref="A184:AI184"/>
    <mergeCell ref="A185:AI185"/>
    <mergeCell ref="AJ193:AL193"/>
    <mergeCell ref="A201:AI201"/>
    <mergeCell ref="AJ201:AL201"/>
    <mergeCell ref="AP201:BA201"/>
    <mergeCell ref="BH201:BI201"/>
    <mergeCell ref="BU201:CH201"/>
    <mergeCell ref="CI201:CT201"/>
    <mergeCell ref="AJ206:AL206"/>
    <mergeCell ref="AP206:BA206"/>
    <mergeCell ref="BH206:BI206"/>
    <mergeCell ref="BU206:CH206"/>
    <mergeCell ref="CI206:CT206"/>
    <mergeCell ref="A74:AI74"/>
    <mergeCell ref="AJ74:AO74"/>
    <mergeCell ref="AP74:BA74"/>
    <mergeCell ref="BH74:BI74"/>
    <mergeCell ref="BU74:CH74"/>
    <mergeCell ref="A75:AI75"/>
    <mergeCell ref="AJ75:AO75"/>
    <mergeCell ref="AP75:BA75"/>
    <mergeCell ref="BH75:BI75"/>
    <mergeCell ref="BU75:CH75"/>
    <mergeCell ref="CI75:CT75"/>
    <mergeCell ref="A76:AI76"/>
    <mergeCell ref="AJ76:AO76"/>
    <mergeCell ref="AP76:BA76"/>
    <mergeCell ref="BH76:BI76"/>
    <mergeCell ref="BU76:CH76"/>
    <mergeCell ref="CI76:CT76"/>
    <mergeCell ref="A77:AI77"/>
    <mergeCell ref="AJ77:AO77"/>
    <mergeCell ref="AP77:BA77"/>
    <mergeCell ref="BH77:BI77"/>
    <mergeCell ref="BU77:CH77"/>
    <mergeCell ref="CI77:CT77"/>
    <mergeCell ref="A78:AI78"/>
    <mergeCell ref="AJ78:AO78"/>
    <mergeCell ref="AP78:BA78"/>
    <mergeCell ref="BH78:BI78"/>
    <mergeCell ref="BU78:CH78"/>
    <mergeCell ref="CI78:CT78"/>
    <mergeCell ref="AJ166:AL166"/>
    <mergeCell ref="AP166:BA166"/>
    <mergeCell ref="BH166:BI166"/>
    <mergeCell ref="BU166:CH166"/>
    <mergeCell ref="CI166:CT166"/>
    <mergeCell ref="AJ141:AL141"/>
    <mergeCell ref="BH160:BI160"/>
    <mergeCell ref="BU160:CH160"/>
    <mergeCell ref="CI160:CT160"/>
    <mergeCell ref="AJ147:AL147"/>
    <mergeCell ref="AJ167:AL167"/>
    <mergeCell ref="A168:AI168"/>
    <mergeCell ref="AP168:BA168"/>
    <mergeCell ref="BH168:BI168"/>
    <mergeCell ref="BU168:CH168"/>
    <mergeCell ref="CI168:CT168"/>
    <mergeCell ref="AJ168:AO168"/>
    <mergeCell ref="A169:AI169"/>
    <mergeCell ref="AJ169:AL169"/>
    <mergeCell ref="AP169:BA169"/>
    <mergeCell ref="BH169:BI169"/>
    <mergeCell ref="BU169:CH169"/>
    <mergeCell ref="CI169:CT169"/>
    <mergeCell ref="A171:AI171"/>
    <mergeCell ref="AJ171:AL171"/>
    <mergeCell ref="AP171:BA171"/>
    <mergeCell ref="BH171:BI171"/>
    <mergeCell ref="BU171:CH171"/>
    <mergeCell ref="CI171:CT171"/>
    <mergeCell ref="A172:AI172"/>
    <mergeCell ref="AJ172:AL172"/>
    <mergeCell ref="AP172:BA172"/>
    <mergeCell ref="BH172:BI172"/>
    <mergeCell ref="BU172:CH172"/>
    <mergeCell ref="CI172:CT172"/>
    <mergeCell ref="A173:AI173"/>
    <mergeCell ref="AJ173:AL173"/>
    <mergeCell ref="AP173:BA173"/>
    <mergeCell ref="BH173:BI173"/>
    <mergeCell ref="BU173:CH173"/>
    <mergeCell ref="CI173:CT173"/>
    <mergeCell ref="A170:AI170"/>
    <mergeCell ref="AJ170:AL170"/>
    <mergeCell ref="AP170:BA170"/>
    <mergeCell ref="BH170:BI170"/>
    <mergeCell ref="BU170:CH170"/>
    <mergeCell ref="CI170:CT170"/>
    <mergeCell ref="A175:AI175"/>
    <mergeCell ref="AJ175:AL175"/>
    <mergeCell ref="AP175:BA175"/>
    <mergeCell ref="BH175:BI175"/>
    <mergeCell ref="BU175:CH175"/>
    <mergeCell ref="CI175:CT175"/>
    <mergeCell ref="BH216:BI216"/>
    <mergeCell ref="BU216:CH216"/>
    <mergeCell ref="CI216:CT216"/>
    <mergeCell ref="AJ216:AL216"/>
    <mergeCell ref="A223:AI223"/>
    <mergeCell ref="AJ223:AL223"/>
    <mergeCell ref="AP223:BA223"/>
    <mergeCell ref="BH223:BI223"/>
    <mergeCell ref="BU223:CH223"/>
    <mergeCell ref="BU219:CH219"/>
    <mergeCell ref="AJ231:AO231"/>
    <mergeCell ref="AP231:BA231"/>
    <mergeCell ref="BH231:BI231"/>
    <mergeCell ref="BU231:CH231"/>
    <mergeCell ref="CI231:CT231"/>
    <mergeCell ref="AP141:BA141"/>
    <mergeCell ref="BH141:BI141"/>
    <mergeCell ref="BU141:CH141"/>
    <mergeCell ref="CI141:CT141"/>
    <mergeCell ref="AP216:BA216"/>
    <mergeCell ref="A240:AI240"/>
    <mergeCell ref="AJ240:AL240"/>
    <mergeCell ref="AP240:BA240"/>
    <mergeCell ref="BH240:BI240"/>
    <mergeCell ref="BU240:CH240"/>
    <mergeCell ref="CI240:CT240"/>
    <mergeCell ref="A266:AI266"/>
    <mergeCell ref="AJ266:AL266"/>
    <mergeCell ref="AP266:BA266"/>
    <mergeCell ref="BH266:BI266"/>
    <mergeCell ref="BU266:CH266"/>
    <mergeCell ref="CI266:CT266"/>
    <mergeCell ref="AJ279:AO279"/>
    <mergeCell ref="AP279:BA279"/>
    <mergeCell ref="BH279:BI279"/>
    <mergeCell ref="BU279:CH279"/>
    <mergeCell ref="CI279:CT279"/>
    <mergeCell ref="A242:AI242"/>
    <mergeCell ref="AJ242:AL242"/>
    <mergeCell ref="AP242:BA242"/>
    <mergeCell ref="BH242:BI242"/>
    <mergeCell ref="BU242:CH242"/>
    <mergeCell ref="A292:AI292"/>
    <mergeCell ref="AJ292:AL292"/>
    <mergeCell ref="AP292:BA292"/>
    <mergeCell ref="BH292:BI292"/>
    <mergeCell ref="BU292:CH292"/>
    <mergeCell ref="CI292:CT292"/>
    <mergeCell ref="A25:AI25"/>
    <mergeCell ref="AJ25:AO25"/>
    <mergeCell ref="AP25:BA25"/>
    <mergeCell ref="BH25:BI25"/>
    <mergeCell ref="BU25:CH25"/>
    <mergeCell ref="CI25:CT25"/>
    <mergeCell ref="BU35:CH35"/>
    <mergeCell ref="CI35:CT35"/>
    <mergeCell ref="BB34:BS34"/>
    <mergeCell ref="CI34:CT34"/>
    <mergeCell ref="BU12:CH12"/>
    <mergeCell ref="CI12:CT12"/>
    <mergeCell ref="BB32:BS32"/>
    <mergeCell ref="BH29:BI29"/>
    <mergeCell ref="BH22:BI22"/>
    <mergeCell ref="BH20:BI20"/>
    <mergeCell ref="BU281:CH281"/>
    <mergeCell ref="CI281:CT281"/>
    <mergeCell ref="AP33:BA33"/>
    <mergeCell ref="AP31:BA31"/>
    <mergeCell ref="A281:AI281"/>
    <mergeCell ref="AJ281:AO281"/>
    <mergeCell ref="AP281:BA281"/>
    <mergeCell ref="BH281:BI281"/>
    <mergeCell ref="AP35:BA35"/>
    <mergeCell ref="BB35:BS35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BF34" sqref="BF34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12" t="s">
        <v>114</v>
      </c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</row>
    <row r="2" spans="1:109" ht="19.5" customHeight="1">
      <c r="A2" s="279" t="s">
        <v>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</row>
    <row r="3" spans="1:109" ht="11.25" customHeight="1">
      <c r="A3" s="254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3" t="s">
        <v>6</v>
      </c>
      <c r="AL3" s="254"/>
      <c r="AM3" s="254"/>
      <c r="AN3" s="254"/>
      <c r="AO3" s="254"/>
      <c r="AP3" s="259"/>
      <c r="AQ3" s="253" t="s">
        <v>115</v>
      </c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9"/>
      <c r="BG3" s="253" t="s">
        <v>18</v>
      </c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3" t="s">
        <v>7</v>
      </c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9"/>
      <c r="CO3" s="245" t="s">
        <v>8</v>
      </c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</row>
    <row r="4" spans="1:109" ht="60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5"/>
      <c r="AL4" s="256"/>
      <c r="AM4" s="256"/>
      <c r="AN4" s="256"/>
      <c r="AO4" s="256"/>
      <c r="AP4" s="260"/>
      <c r="AQ4" s="255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60"/>
      <c r="BG4" s="255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5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60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</row>
    <row r="5" spans="1:109" ht="12" thickBot="1">
      <c r="A5" s="442">
        <v>1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257">
        <v>2</v>
      </c>
      <c r="AL5" s="213"/>
      <c r="AM5" s="213"/>
      <c r="AN5" s="213"/>
      <c r="AO5" s="213"/>
      <c r="AP5" s="258"/>
      <c r="AQ5" s="257">
        <v>3</v>
      </c>
      <c r="AR5" s="213"/>
      <c r="AS5" s="213"/>
      <c r="AT5" s="213"/>
      <c r="AU5" s="213"/>
      <c r="AV5" s="213"/>
      <c r="AW5" s="213"/>
      <c r="AX5" s="213"/>
      <c r="AY5" s="213"/>
      <c r="AZ5" s="443"/>
      <c r="BA5" s="443"/>
      <c r="BB5" s="443"/>
      <c r="BC5" s="443"/>
      <c r="BD5" s="443"/>
      <c r="BE5" s="443"/>
      <c r="BF5" s="444"/>
      <c r="BG5" s="257">
        <v>4</v>
      </c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58"/>
      <c r="BZ5" s="278">
        <v>5</v>
      </c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1"/>
      <c r="CO5" s="257">
        <v>6</v>
      </c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</row>
    <row r="6" spans="1:109" ht="21.75" customHeight="1">
      <c r="A6" s="445" t="s">
        <v>22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6" t="s">
        <v>13</v>
      </c>
      <c r="AL6" s="447"/>
      <c r="AM6" s="447"/>
      <c r="AN6" s="447"/>
      <c r="AO6" s="447"/>
      <c r="AP6" s="447"/>
      <c r="AQ6" s="273" t="s">
        <v>15</v>
      </c>
      <c r="AR6" s="273"/>
      <c r="AS6" s="273"/>
      <c r="AT6" s="273"/>
      <c r="AU6" s="273"/>
      <c r="AV6" s="273"/>
      <c r="AW6" s="273"/>
      <c r="AX6" s="273"/>
      <c r="AY6" s="273"/>
      <c r="AZ6" s="274"/>
      <c r="BA6" s="275"/>
      <c r="BB6" s="275"/>
      <c r="BC6" s="275"/>
      <c r="BD6" s="275"/>
      <c r="BE6" s="275"/>
      <c r="BF6" s="276"/>
      <c r="BG6" s="214">
        <f>BG7</f>
        <v>84700</v>
      </c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>
        <f>BZ7</f>
        <v>-4717.460000000894</v>
      </c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>
        <f>SUM(BG6-BZ6)</f>
        <v>89417.4600000009</v>
      </c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84"/>
    </row>
    <row r="7" spans="1:109" ht="26.25" customHeight="1">
      <c r="A7" s="440" t="s">
        <v>116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1" t="s">
        <v>14</v>
      </c>
      <c r="AL7" s="169"/>
      <c r="AM7" s="169"/>
      <c r="AN7" s="169"/>
      <c r="AO7" s="169"/>
      <c r="AP7" s="169"/>
      <c r="AQ7" s="169" t="s">
        <v>126</v>
      </c>
      <c r="AR7" s="169"/>
      <c r="AS7" s="169"/>
      <c r="AT7" s="169"/>
      <c r="AU7" s="169"/>
      <c r="AV7" s="169"/>
      <c r="AW7" s="169"/>
      <c r="AX7" s="169"/>
      <c r="AY7" s="169"/>
      <c r="AZ7" s="170"/>
      <c r="BA7" s="171"/>
      <c r="BB7" s="171"/>
      <c r="BC7" s="171"/>
      <c r="BD7" s="171"/>
      <c r="BE7" s="171"/>
      <c r="BF7" s="172"/>
      <c r="BG7" s="218">
        <f>BG8+BG12</f>
        <v>84700</v>
      </c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>
        <f>BZ8+BZ12</f>
        <v>-4717.460000000894</v>
      </c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>
        <f>SUM(BG7-BZ7)</f>
        <v>89417.4600000009</v>
      </c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85"/>
    </row>
    <row r="8" spans="1:109" ht="21.75" customHeight="1">
      <c r="A8" s="440" t="s">
        <v>117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1" t="s">
        <v>16</v>
      </c>
      <c r="AL8" s="169"/>
      <c r="AM8" s="169"/>
      <c r="AN8" s="169"/>
      <c r="AO8" s="169"/>
      <c r="AP8" s="169"/>
      <c r="AQ8" s="169" t="s">
        <v>127</v>
      </c>
      <c r="AR8" s="169"/>
      <c r="AS8" s="169"/>
      <c r="AT8" s="169"/>
      <c r="AU8" s="169"/>
      <c r="AV8" s="169"/>
      <c r="AW8" s="169"/>
      <c r="AX8" s="169"/>
      <c r="AY8" s="169"/>
      <c r="AZ8" s="170"/>
      <c r="BA8" s="171"/>
      <c r="BB8" s="171"/>
      <c r="BC8" s="171"/>
      <c r="BD8" s="171"/>
      <c r="BE8" s="171"/>
      <c r="BF8" s="172"/>
      <c r="BG8" s="218">
        <f>BG9</f>
        <v>-12167560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>
        <f>BZ9</f>
        <v>-11794707.13</v>
      </c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 t="s">
        <v>15</v>
      </c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85"/>
    </row>
    <row r="9" spans="1:109" ht="28.5" customHeight="1">
      <c r="A9" s="440" t="s">
        <v>118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1" t="s">
        <v>16</v>
      </c>
      <c r="AL9" s="169"/>
      <c r="AM9" s="169"/>
      <c r="AN9" s="169"/>
      <c r="AO9" s="169"/>
      <c r="AP9" s="169"/>
      <c r="AQ9" s="169" t="s">
        <v>128</v>
      </c>
      <c r="AR9" s="169"/>
      <c r="AS9" s="169"/>
      <c r="AT9" s="169"/>
      <c r="AU9" s="169"/>
      <c r="AV9" s="169"/>
      <c r="AW9" s="169"/>
      <c r="AX9" s="169"/>
      <c r="AY9" s="169"/>
      <c r="AZ9" s="170"/>
      <c r="BA9" s="171"/>
      <c r="BB9" s="171"/>
      <c r="BC9" s="171"/>
      <c r="BD9" s="171"/>
      <c r="BE9" s="171"/>
      <c r="BF9" s="172"/>
      <c r="BG9" s="218">
        <f>BG10</f>
        <v>-12167560</v>
      </c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>
        <f>BZ10</f>
        <v>-11794707.13</v>
      </c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 t="s">
        <v>15</v>
      </c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85"/>
    </row>
    <row r="10" spans="1:109" ht="26.25" customHeight="1">
      <c r="A10" s="440" t="s">
        <v>119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1" t="s">
        <v>16</v>
      </c>
      <c r="AL10" s="169"/>
      <c r="AM10" s="169"/>
      <c r="AN10" s="169"/>
      <c r="AO10" s="169"/>
      <c r="AP10" s="169"/>
      <c r="AQ10" s="169" t="s">
        <v>129</v>
      </c>
      <c r="AR10" s="169"/>
      <c r="AS10" s="169"/>
      <c r="AT10" s="169"/>
      <c r="AU10" s="169"/>
      <c r="AV10" s="169"/>
      <c r="AW10" s="169"/>
      <c r="AX10" s="169"/>
      <c r="AY10" s="169"/>
      <c r="AZ10" s="170"/>
      <c r="BA10" s="171"/>
      <c r="BB10" s="171"/>
      <c r="BC10" s="171"/>
      <c r="BD10" s="171"/>
      <c r="BE10" s="171"/>
      <c r="BF10" s="172"/>
      <c r="BG10" s="218">
        <f>BG11</f>
        <v>-12167560</v>
      </c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>
        <f>BZ11</f>
        <v>-11794707.13</v>
      </c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 t="s">
        <v>15</v>
      </c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85"/>
    </row>
    <row r="11" spans="1:109" ht="39" customHeight="1">
      <c r="A11" s="440" t="s">
        <v>120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1" t="s">
        <v>16</v>
      </c>
      <c r="AL11" s="169"/>
      <c r="AM11" s="169"/>
      <c r="AN11" s="169"/>
      <c r="AO11" s="169"/>
      <c r="AP11" s="169"/>
      <c r="AQ11" s="169" t="s">
        <v>130</v>
      </c>
      <c r="AR11" s="169"/>
      <c r="AS11" s="169"/>
      <c r="AT11" s="169"/>
      <c r="AU11" s="169"/>
      <c r="AV11" s="169"/>
      <c r="AW11" s="169"/>
      <c r="AX11" s="169"/>
      <c r="AY11" s="169"/>
      <c r="AZ11" s="170"/>
      <c r="BA11" s="171"/>
      <c r="BB11" s="171"/>
      <c r="BC11" s="171"/>
      <c r="BD11" s="171"/>
      <c r="BE11" s="171"/>
      <c r="BF11" s="172"/>
      <c r="BG11" s="218">
        <v>-12167560</v>
      </c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>
        <v>-11794707.13</v>
      </c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 t="s">
        <v>15</v>
      </c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85"/>
    </row>
    <row r="12" spans="1:109" ht="24.75" customHeight="1">
      <c r="A12" s="440" t="s">
        <v>121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1" t="s">
        <v>131</v>
      </c>
      <c r="AL12" s="169"/>
      <c r="AM12" s="169"/>
      <c r="AN12" s="169"/>
      <c r="AO12" s="169"/>
      <c r="AP12" s="169"/>
      <c r="AQ12" s="169" t="s">
        <v>132</v>
      </c>
      <c r="AR12" s="169"/>
      <c r="AS12" s="169"/>
      <c r="AT12" s="169"/>
      <c r="AU12" s="169"/>
      <c r="AV12" s="169"/>
      <c r="AW12" s="169"/>
      <c r="AX12" s="169"/>
      <c r="AY12" s="169"/>
      <c r="AZ12" s="170"/>
      <c r="BA12" s="171"/>
      <c r="BB12" s="171"/>
      <c r="BC12" s="171"/>
      <c r="BD12" s="171"/>
      <c r="BE12" s="171"/>
      <c r="BF12" s="172"/>
      <c r="BG12" s="218">
        <f>BG13</f>
        <v>12252260</v>
      </c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>
        <f>BZ13</f>
        <v>11789989.67</v>
      </c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 t="s">
        <v>15</v>
      </c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85"/>
    </row>
    <row r="13" spans="1:109" ht="21.75" customHeight="1">
      <c r="A13" s="440" t="s">
        <v>122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1" t="s">
        <v>131</v>
      </c>
      <c r="AL13" s="169"/>
      <c r="AM13" s="169"/>
      <c r="AN13" s="169"/>
      <c r="AO13" s="169"/>
      <c r="AP13" s="169"/>
      <c r="AQ13" s="169" t="s">
        <v>133</v>
      </c>
      <c r="AR13" s="169"/>
      <c r="AS13" s="169"/>
      <c r="AT13" s="169"/>
      <c r="AU13" s="169"/>
      <c r="AV13" s="169"/>
      <c r="AW13" s="169"/>
      <c r="AX13" s="169"/>
      <c r="AY13" s="169"/>
      <c r="AZ13" s="170"/>
      <c r="BA13" s="171"/>
      <c r="BB13" s="171"/>
      <c r="BC13" s="171"/>
      <c r="BD13" s="171"/>
      <c r="BE13" s="171"/>
      <c r="BF13" s="172"/>
      <c r="BG13" s="218">
        <f>BG14</f>
        <v>12252260</v>
      </c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>
        <f>BZ14</f>
        <v>11789989.67</v>
      </c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 t="s">
        <v>15</v>
      </c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85"/>
    </row>
    <row r="14" spans="1:109" ht="27.75" customHeight="1">
      <c r="A14" s="440" t="s">
        <v>123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1" t="s">
        <v>131</v>
      </c>
      <c r="AL14" s="169"/>
      <c r="AM14" s="169"/>
      <c r="AN14" s="169"/>
      <c r="AO14" s="169"/>
      <c r="AP14" s="169"/>
      <c r="AQ14" s="169" t="s">
        <v>134</v>
      </c>
      <c r="AR14" s="169"/>
      <c r="AS14" s="169"/>
      <c r="AT14" s="169"/>
      <c r="AU14" s="169"/>
      <c r="AV14" s="169"/>
      <c r="AW14" s="169"/>
      <c r="AX14" s="169"/>
      <c r="AY14" s="169"/>
      <c r="AZ14" s="170"/>
      <c r="BA14" s="171"/>
      <c r="BB14" s="171"/>
      <c r="BC14" s="171"/>
      <c r="BD14" s="171"/>
      <c r="BE14" s="171"/>
      <c r="BF14" s="172"/>
      <c r="BG14" s="218">
        <f>BG15</f>
        <v>12252260</v>
      </c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>
        <f>BZ15</f>
        <v>11789989.67</v>
      </c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 t="s">
        <v>15</v>
      </c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85"/>
    </row>
    <row r="15" spans="1:109" ht="33.75" customHeight="1">
      <c r="A15" s="440" t="s">
        <v>124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1" t="s">
        <v>131</v>
      </c>
      <c r="AL15" s="169"/>
      <c r="AM15" s="169"/>
      <c r="AN15" s="169"/>
      <c r="AO15" s="169"/>
      <c r="AP15" s="169"/>
      <c r="AQ15" s="169" t="s">
        <v>135</v>
      </c>
      <c r="AR15" s="169"/>
      <c r="AS15" s="169"/>
      <c r="AT15" s="169"/>
      <c r="AU15" s="169"/>
      <c r="AV15" s="169"/>
      <c r="AW15" s="169"/>
      <c r="AX15" s="169"/>
      <c r="AY15" s="169"/>
      <c r="AZ15" s="170"/>
      <c r="BA15" s="171"/>
      <c r="BB15" s="171"/>
      <c r="BC15" s="171"/>
      <c r="BD15" s="171"/>
      <c r="BE15" s="171"/>
      <c r="BF15" s="172"/>
      <c r="BG15" s="218">
        <v>12252260</v>
      </c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>
        <v>11789989.67</v>
      </c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 t="s">
        <v>15</v>
      </c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85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3"/>
      <c r="AG18" s="3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212" t="s">
        <v>478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137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137"/>
      <c r="AZ19" s="439" t="s">
        <v>480</v>
      </c>
      <c r="BA19" s="439"/>
      <c r="BB19" s="439"/>
      <c r="BC19" s="439"/>
      <c r="BD19" s="439"/>
      <c r="BE19" s="439"/>
      <c r="BF19" s="439"/>
      <c r="BG19" s="439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212" t="s">
        <v>477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137"/>
      <c r="AD20" s="437" t="s">
        <v>1</v>
      </c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137"/>
      <c r="AZ20" s="438" t="s">
        <v>2</v>
      </c>
      <c r="BA20" s="438"/>
      <c r="BB20" s="438"/>
      <c r="BC20" s="438"/>
      <c r="BD20" s="438"/>
      <c r="BE20" s="438"/>
      <c r="BF20" s="438"/>
      <c r="BG20" s="438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3"/>
      <c r="AG21" s="3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212" t="s">
        <v>479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137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137"/>
      <c r="AZ22" s="439" t="s">
        <v>481</v>
      </c>
      <c r="BA22" s="439"/>
      <c r="BB22" s="439"/>
      <c r="BC22" s="439"/>
      <c r="BD22" s="439"/>
      <c r="BE22" s="439"/>
      <c r="BF22" s="439"/>
      <c r="BG22" s="439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212" t="s">
        <v>125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137"/>
      <c r="AD23" s="437" t="s">
        <v>1</v>
      </c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137"/>
      <c r="AZ23" s="438" t="s">
        <v>2</v>
      </c>
      <c r="BA23" s="438"/>
      <c r="BB23" s="438"/>
      <c r="BC23" s="438"/>
      <c r="BD23" s="438"/>
      <c r="BE23" s="438"/>
      <c r="BF23" s="438"/>
      <c r="BG23" s="438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"/>
      <c r="AG24" s="3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212" t="s">
        <v>482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137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137"/>
      <c r="AZ25" s="439" t="s">
        <v>483</v>
      </c>
      <c r="BA25" s="439"/>
      <c r="BB25" s="439"/>
      <c r="BC25" s="439"/>
      <c r="BD25" s="439"/>
      <c r="BE25" s="439"/>
      <c r="BF25" s="439"/>
      <c r="BG25" s="439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137"/>
      <c r="AD26" s="437" t="s">
        <v>1</v>
      </c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137"/>
      <c r="AZ26" s="438" t="s">
        <v>2</v>
      </c>
      <c r="BA26" s="438"/>
      <c r="BB26" s="438"/>
      <c r="BC26" s="438"/>
      <c r="BD26" s="438"/>
      <c r="BE26" s="438"/>
      <c r="BF26" s="438"/>
      <c r="BG26" s="438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3"/>
      <c r="AG27" s="3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3"/>
      <c r="AG28" s="3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69" t="s">
        <v>3</v>
      </c>
      <c r="B30" s="269"/>
      <c r="C30" s="448" t="s">
        <v>640</v>
      </c>
      <c r="D30" s="448"/>
      <c r="E30" s="448"/>
      <c r="F30" s="1" t="s">
        <v>3</v>
      </c>
      <c r="I30" s="449" t="s">
        <v>635</v>
      </c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269">
        <v>20</v>
      </c>
      <c r="Z30" s="269"/>
      <c r="AA30" s="269"/>
      <c r="AB30" s="269"/>
      <c r="AC30" s="450" t="s">
        <v>636</v>
      </c>
      <c r="AD30" s="450"/>
      <c r="AE30" s="450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2015-10-11T09:40:10Z</cp:lastPrinted>
  <dcterms:created xsi:type="dcterms:W3CDTF">2005-02-01T12:32:18Z</dcterms:created>
  <dcterms:modified xsi:type="dcterms:W3CDTF">2016-01-29T11:47:58Z</dcterms:modified>
  <cp:category/>
  <cp:version/>
  <cp:contentType/>
  <cp:contentStatus/>
</cp:coreProperties>
</file>