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'доходы'!$A$1:$CZ$124</definedName>
    <definedName name="_xlnm.Print_Area" localSheetId="2">'источники'!$A$1:$DE$25</definedName>
    <definedName name="_xlnm.Print_Area" localSheetId="1">'расходы'!$A$1:$CT$253</definedName>
  </definedNames>
  <calcPr fullCalcOnLoad="1"/>
</workbook>
</file>

<file path=xl/sharedStrings.xml><?xml version="1.0" encoding="utf-8"?>
<sst xmlns="http://schemas.openxmlformats.org/spreadsheetml/2006/main" count="1221" uniqueCount="591">
  <si>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</si>
  <si>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</si>
  <si>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</si>
  <si>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</si>
  <si>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</si>
  <si>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</si>
  <si>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</si>
  <si>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</si>
  <si>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</si>
  <si>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</si>
  <si>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</si>
  <si>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</si>
  <si>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</si>
  <si>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</si>
  <si>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</si>
  <si>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</si>
  <si>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</si>
  <si>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</si>
  <si>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</si>
  <si>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</si>
  <si>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</si>
  <si>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</si>
  <si>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</si>
  <si>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</si>
  <si>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</si>
  <si>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</si>
  <si>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</si>
  <si>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</si>
  <si>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</si>
  <si>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</si>
  <si>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</si>
  <si>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</si>
  <si>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</si>
  <si>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</si>
  <si>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</si>
  <si>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</si>
  <si>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</si>
  <si>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</si>
  <si>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</si>
  <si>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</si>
  <si>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</si>
  <si>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</si>
  <si>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</si>
  <si>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</si>
  <si>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</si>
  <si>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</si>
  <si>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</si>
  <si>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</si>
  <si>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</si>
  <si>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</si>
  <si>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</si>
  <si>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</si>
  <si>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</si>
  <si>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</si>
  <si>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</si>
  <si>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</si>
  <si>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</si>
  <si>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</si>
  <si>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</si>
  <si>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</si>
  <si>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</si>
  <si>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</si>
  <si>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</si>
  <si>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</si>
  <si>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</si>
  <si>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</si>
  <si>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</si>
  <si>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</si>
  <si>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</si>
  <si>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</si>
  <si>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</si>
  <si>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</si>
  <si>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</si>
  <si>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</si>
  <si>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</si>
  <si>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</si>
  <si>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</si>
  <si>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</si>
  <si>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</si>
  <si>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</si>
  <si>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</si>
  <si>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</si>
  <si>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</si>
  <si>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</si>
  <si>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</si>
  <si>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</si>
  <si>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</si>
  <si>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</si>
  <si>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</si>
  <si>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</si>
  <si>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</si>
  <si>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</si>
  <si>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</si>
  <si>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</si>
  <si>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</si>
  <si>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</si>
  <si>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</si>
  <si>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</si>
  <si>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</si>
  <si>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</si>
  <si>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</si>
  <si>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</si>
  <si>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</si>
  <si>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</si>
  <si>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</si>
  <si>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</si>
  <si>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</si>
  <si>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</si>
  <si>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</si>
  <si>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</si>
  <si>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</si>
  <si>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</si>
  <si>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</si>
  <si>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</si>
  <si>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</si>
  <si>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</si>
  <si>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</si>
  <si>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</si>
  <si>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</si>
  <si>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</si>
  <si>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</si>
  <si>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</si>
  <si>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</si>
  <si>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</si>
  <si>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</si>
  <si>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</si>
  <si>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</si>
  <si>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</si>
  <si>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</si>
  <si>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</si>
  <si>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</si>
  <si>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</si>
  <si>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</si>
  <si>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</si>
  <si>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</si>
  <si>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</si>
  <si>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</si>
  <si>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</si>
  <si>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</si>
  <si>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</si>
  <si>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</si>
  <si>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</si>
  <si>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</si>
  <si>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</si>
  <si>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</si>
  <si>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</si>
  <si>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</si>
  <si>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</si>
  <si>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</si>
  <si>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</si>
  <si>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</si>
  <si>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</si>
  <si>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</si>
  <si>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</si>
  <si>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</si>
  <si>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</si>
  <si>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</si>
  <si>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</si>
  <si>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</si>
  <si>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</si>
  <si>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</si>
  <si>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</si>
  <si>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</si>
  <si>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</si>
  <si>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</si>
  <si>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</si>
  <si>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</si>
  <si>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</si>
  <si>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</si>
  <si>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</si>
  <si>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</si>
  <si>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</si>
  <si>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</si>
  <si>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</si>
  <si>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</si>
  <si>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</si>
  <si>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</si>
  <si>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</si>
  <si>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</si>
  <si>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</si>
  <si>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</si>
  <si>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</si>
  <si>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</si>
  <si>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</si>
  <si>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</si>
  <si>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</si>
  <si>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</si>
  <si>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</si>
  <si>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</si>
  <si>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</si>
  <si>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</si>
  <si>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</si>
  <si>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</si>
  <si>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</si>
  <si>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</si>
  <si>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</si>
  <si>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</si>
  <si>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</si>
  <si>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</si>
  <si>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</si>
  <si>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</si>
  <si>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</si>
  <si>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</si>
  <si>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</si>
  <si>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</si>
  <si>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</si>
  <si>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</si>
  <si>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</si>
  <si>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</si>
  <si>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</si>
  <si>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</si>
  <si>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</si>
  <si>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</si>
  <si>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</si>
  <si>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</si>
  <si>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</si>
  <si>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</si>
  <si>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</si>
  <si>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</si>
  <si>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</si>
  <si>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</si>
  <si>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</si>
  <si>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</si>
  <si>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</si>
  <si>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</si>
  <si>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</si>
  <si>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</si>
  <si>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</si>
  <si>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</si>
  <si>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</si>
  <si>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</si>
  <si>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</si>
  <si>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</si>
  <si>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</si>
  <si>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</si>
  <si>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</si>
  <si>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</si>
  <si>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</si>
  <si>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</si>
  <si>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</si>
  <si>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</si>
  <si>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</si>
  <si>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</si>
  <si>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</si>
  <si>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</si>
  <si>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</si>
  <si>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</si>
  <si>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</si>
  <si>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</si>
  <si>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</si>
  <si>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</si>
  <si>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</si>
  <si>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</si>
  <si>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</si>
  <si>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</si>
  <si>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</si>
  <si>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</si>
  <si>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</si>
  <si>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</si>
  <si>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</si>
  <si>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</si>
  <si>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</si>
  <si>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</si>
  <si>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</si>
  <si>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</si>
  <si>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</si>
  <si>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</si>
  <si>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</si>
  <si>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</si>
  <si>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</si>
  <si>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</si>
  <si>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</si>
  <si>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</si>
  <si>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</si>
  <si>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</si>
  <si>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</si>
  <si>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</si>
  <si>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</si>
  <si>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</si>
  <si>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</si>
  <si>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</si>
  <si>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</si>
  <si>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</si>
  <si>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</si>
  <si>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</si>
  <si>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</si>
  <si>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</si>
  <si>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</si>
  <si>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</si>
  <si>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</si>
  <si>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</si>
  <si>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</si>
  <si>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</si>
  <si>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</si>
  <si>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</si>
  <si>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</si>
  <si>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</si>
  <si>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</si>
  <si>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</si>
  <si>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</si>
  <si>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</si>
  <si>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</si>
  <si>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</si>
  <si>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</si>
  <si>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</si>
  <si>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</si>
  <si>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</si>
  <si>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</si>
  <si>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</si>
  <si>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</si>
  <si>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</si>
  <si>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</si>
  <si>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</si>
  <si>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</si>
  <si>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</si>
  <si>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</si>
  <si>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</si>
  <si>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</si>
  <si>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</si>
  <si>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</si>
  <si>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</si>
  <si>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</si>
  <si>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</si>
  <si>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</si>
  <si>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</si>
  <si>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</si>
  <si>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</si>
  <si>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</si>
  <si>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</si>
  <si>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</si>
  <si>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</si>
  <si>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</si>
  <si>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</si>
  <si>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</si>
  <si>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</si>
  <si>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</si>
  <si>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</si>
  <si>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</si>
  <si>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</si>
  <si>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</si>
  <si>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</si>
  <si>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</si>
  <si>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</si>
  <si>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</si>
  <si>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</si>
  <si>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</si>
  <si>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</si>
  <si>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</si>
  <si>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</si>
  <si>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</si>
  <si>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</si>
  <si>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</si>
  <si>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</si>
  <si>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</si>
  <si>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</si>
  <si>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</si>
  <si>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</si>
  <si>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</si>
  <si>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</si>
  <si>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</si>
  <si>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</si>
  <si>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</si>
  <si>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</si>
  <si>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</si>
  <si>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</si>
  <si>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</si>
  <si>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</si>
  <si>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</si>
  <si>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</si>
  <si>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</si>
  <si>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</si>
  <si>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</si>
  <si>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</si>
  <si>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</si>
  <si>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</si>
  <si>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</si>
  <si>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</si>
  <si>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</si>
  <si>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</si>
  <si>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</si>
  <si>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</si>
  <si>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</si>
  <si>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</si>
  <si>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</si>
  <si>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</si>
  <si>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</si>
  <si>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</si>
  <si>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</si>
  <si>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</si>
  <si>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</si>
  <si>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</si>
  <si>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</si>
  <si>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</si>
  <si>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</si>
  <si>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>Финансовое обеспечение выполнения муниципальных заданий сельскими домами культуры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</si>
  <si>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</si>
  <si>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</si>
  <si>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951 0801 7950080 607 200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</si>
  <si>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</si>
  <si>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</si>
  <si>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</si>
  <si>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</si>
  <si>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</si>
  <si>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</si>
  <si>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</si>
  <si>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</si>
  <si>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</si>
  <si>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</si>
  <si>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</si>
  <si>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</si>
  <si>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</si>
  <si>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</si>
  <si>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</si>
  <si>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</si>
  <si>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</si>
  <si>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</si>
  <si>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</si>
  <si>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</si>
  <si>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</si>
  <si>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</si>
  <si>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</si>
  <si>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</si>
  <si>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</si>
  <si>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</si>
  <si>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</si>
  <si>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</si>
  <si>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</si>
  <si>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</si>
  <si>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</si>
  <si>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</si>
  <si>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</si>
  <si>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</si>
  <si>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</si>
  <si>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</si>
  <si>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</si>
  <si>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</si>
  <si>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</si>
  <si>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</si>
  <si>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</si>
  <si>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</si>
  <si>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</si>
  <si>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</si>
  <si>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</si>
  <si>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</si>
  <si>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</si>
  <si>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</si>
  <si>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</si>
  <si>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</si>
  <si>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</si>
  <si>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</si>
  <si>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</si>
  <si>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</si>
  <si>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</si>
  <si>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</si>
  <si>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</si>
  <si>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</si>
  <si>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</si>
  <si>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</si>
  <si>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</si>
  <si>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</si>
  <si>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</si>
  <si>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</si>
  <si>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</si>
  <si>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</si>
  <si>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</si>
  <si>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</si>
  <si>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</si>
  <si>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</si>
  <si>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</si>
  <si>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</si>
  <si>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</si>
  <si>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</si>
  <si>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</si>
  <si>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</si>
  <si>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</si>
  <si>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</si>
  <si>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</si>
  <si>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 (кредитных)средств</t>
  </si>
  <si>
    <t>000 1 01 02040 01 0000 110</t>
  </si>
  <si>
    <t>000 1 01 02040 01 1000 110</t>
  </si>
  <si>
    <t>НАЛОГОВЫЕ И НЕНАЛОГОВЫЕ ДОХОДЫ</t>
  </si>
  <si>
    <t>000 1 05 01012 01 2000 110</t>
  </si>
  <si>
    <t>000 1 05 03020 01 2000 110</t>
  </si>
  <si>
    <t>000 1 06 04011 02 2000 110</t>
  </si>
  <si>
    <t>000 1 06 04012 02 4000 110</t>
  </si>
  <si>
    <t>951 0412 5210000 000 000</t>
  </si>
  <si>
    <t>95 10412 5210100 000 000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</si>
  <si>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</si>
  <si>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</si>
  <si>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</si>
  <si>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</si>
  <si>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</si>
  <si>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951 0503 5222700 003 226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</si>
  <si>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</si>
  <si>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951 0503 7950100 997 222</t>
  </si>
  <si>
    <t xml:space="preserve">951 0801 7950800 606 210 </t>
  </si>
  <si>
    <t xml:space="preserve">951 0801 7950800 000 000 </t>
  </si>
  <si>
    <t xml:space="preserve">951 0801 7950800 605 000 </t>
  </si>
  <si>
    <t xml:space="preserve">951 0801 7950800 605 200 </t>
  </si>
  <si>
    <t xml:space="preserve">951 0801 7950800 605 290 </t>
  </si>
  <si>
    <t xml:space="preserve">951 0801 7950800 606 000 </t>
  </si>
  <si>
    <t xml:space="preserve">951 0801 7950800 606 200 </t>
  </si>
  <si>
    <t xml:space="preserve">951 0801 7950800 606 211 </t>
  </si>
  <si>
    <t xml:space="preserve">951 0801 7950800 606 213 </t>
  </si>
  <si>
    <t xml:space="preserve">951 0801 7950800 606 220 </t>
  </si>
  <si>
    <t xml:space="preserve">951 0801 7950800 606 221 </t>
  </si>
  <si>
    <t xml:space="preserve">951 0801 7950800 606 222 </t>
  </si>
  <si>
    <t xml:space="preserve">951 0801 7950800 606 223 </t>
  </si>
  <si>
    <t xml:space="preserve">951 0801 7950800 606 225 </t>
  </si>
  <si>
    <t xml:space="preserve">951 0801 7950800 606 226 </t>
  </si>
  <si>
    <t xml:space="preserve">951 0801 7950800 606 290 </t>
  </si>
  <si>
    <t xml:space="preserve">951 0801 7950800 606 300 </t>
  </si>
  <si>
    <t xml:space="preserve">951 0801 7950800 606 340 </t>
  </si>
  <si>
    <t xml:space="preserve">951 0801 7950800 607 000 </t>
  </si>
  <si>
    <t xml:space="preserve">951 0801 7950800 607 290 </t>
  </si>
  <si>
    <t xml:space="preserve">951 0801 7950800 608 000 </t>
  </si>
  <si>
    <t xml:space="preserve">951 0801 7950800 608 200 </t>
  </si>
  <si>
    <t xml:space="preserve">951 0801 7950800 608 210 </t>
  </si>
  <si>
    <t xml:space="preserve">951 0801 7950800 608 211 </t>
  </si>
  <si>
    <t xml:space="preserve">951 0801 7950800 608 213 </t>
  </si>
  <si>
    <t xml:space="preserve">951 0801 7950800 608 220 </t>
  </si>
  <si>
    <t xml:space="preserve">951 0801 7950800 608 221 </t>
  </si>
  <si>
    <t xml:space="preserve">951 0801 7950800 608 222 </t>
  </si>
  <si>
    <t xml:space="preserve">951 0801 7950800 608 223 </t>
  </si>
  <si>
    <t xml:space="preserve">951 0801 7950800 608 225 </t>
  </si>
  <si>
    <t xml:space="preserve">951 0801 7950800 608 226 </t>
  </si>
  <si>
    <t xml:space="preserve">951 0801 7950800 608 290 </t>
  </si>
  <si>
    <t xml:space="preserve">951 0801 7950800 608 300 </t>
  </si>
  <si>
    <t xml:space="preserve">951 0801 7950800 608 310 </t>
  </si>
  <si>
    <t xml:space="preserve">951 0801 7950800 608 340 </t>
  </si>
  <si>
    <t xml:space="preserve">951 0801 7950800 606 310 </t>
  </si>
  <si>
    <t>000 1 05 01022 01 2000 110</t>
  </si>
  <si>
    <t>000 1 01 02040 01 3000 110</t>
  </si>
  <si>
    <t>951 0503 7950100 997 300</t>
  </si>
  <si>
    <t>951 0503 7950100 997 310</t>
  </si>
  <si>
    <t>951 0502 5220000 000 000</t>
  </si>
  <si>
    <t>Областная целевая программа "Модернизация объектов коммунальной инфраструктуры Ростовской области на 2011-2013 годы"</t>
  </si>
  <si>
    <t>951 0502 5221500 000 000</t>
  </si>
  <si>
    <t>951 0502 5221500 972 000</t>
  </si>
  <si>
    <t>Поступление нефинансовых активов</t>
  </si>
  <si>
    <t>951 0502 5221500 972 300</t>
  </si>
  <si>
    <t>951 0502 7951500 972 310</t>
  </si>
  <si>
    <t>951 0503 7950600 604 225</t>
  </si>
  <si>
    <t>000 1 06 06023 10 3000 110</t>
  </si>
  <si>
    <t>Налог на доходы физических лиц с доходов,полученных физическими лицами, являющимся налоговыми резидентами Российской Федерации в виде дивидентов от долевого участия в деятельности организаций</t>
  </si>
  <si>
    <t>000 1 01 02010 01 0000 110</t>
  </si>
  <si>
    <t>000 1 01 02010 01 1000 110</t>
  </si>
  <si>
    <t>951 0412 5230100 997 300</t>
  </si>
  <si>
    <t>951 0412 5230100 997 310</t>
  </si>
  <si>
    <t>951 0502 3510500 997 222</t>
  </si>
  <si>
    <t>951 0503 7950600 602 222</t>
  </si>
  <si>
    <t>Н.А. Смирнова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</si>
  <si>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</si>
  <si>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000 1 01 02022 01 0000 110</t>
  </si>
  <si>
    <t>000 1 01 02022 01 1000 110</t>
  </si>
  <si>
    <t>000 1 09 04050 10 4000 110</t>
  </si>
  <si>
    <t>000 1 11 05030 00 0000 120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</si>
  <si>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</si>
  <si>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000 1 11 05035 10 0000 120</t>
  </si>
  <si>
    <t>000 1 05 01011 01 4000 110</t>
  </si>
  <si>
    <t>000 1 06 04011 02 3000 110</t>
  </si>
  <si>
    <t>000 1 01 02022 01 3000 110</t>
  </si>
  <si>
    <t>000 1 08 04020 01 4000 110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</si>
  <si>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</si>
  <si>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</si>
  <si>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</si>
  <si>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</si>
  <si>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951 0401 5100200 997 213</t>
  </si>
  <si>
    <t>951 0401 5100200 997 211</t>
  </si>
  <si>
    <t>951 0401 5100200 997 210</t>
  </si>
  <si>
    <t xml:space="preserve">951 0801 5222800 954 210 </t>
  </si>
  <si>
    <t xml:space="preserve">951 0801 5222800 954 212 </t>
  </si>
  <si>
    <t>000 1 05 03010 01 0000 110</t>
  </si>
  <si>
    <t>000 1 05 03010 01 1000 110</t>
  </si>
  <si>
    <t>951 0502 5221500 972 200</t>
  </si>
  <si>
    <t>951 0502 5221500 972 220</t>
  </si>
  <si>
    <t>951 0502 5221500 972 226</t>
  </si>
  <si>
    <t>Прочие работы,услуги</t>
  </si>
  <si>
    <t>000 1 05 03010 01 2000 110</t>
  </si>
  <si>
    <t>000 1 06 06013 10 3000 110</t>
  </si>
  <si>
    <t>951 0104 0020400 997 222</t>
  </si>
  <si>
    <t>951 0503 7950100 997 226</t>
  </si>
  <si>
    <t>951 0503 7950600 601 300</t>
  </si>
  <si>
    <t>951 0503 7950600 601 310</t>
  </si>
  <si>
    <t>января</t>
  </si>
  <si>
    <t>12</t>
  </si>
  <si>
    <t>01 января</t>
  </si>
  <si>
    <t>2012 г</t>
  </si>
  <si>
    <t>951 0309 7950700 997 250</t>
  </si>
  <si>
    <t>951 0309 7950700 997 251</t>
  </si>
  <si>
    <t>Строительство водопроводных сетей от Сухореченского водозабора в Матвеево-Курганском районе Ростовской области . Раздел №2. Строительство водопроводных сетей к х. Степанов, п. Надежда, с. Алексеевка, с. Александровка Матвеево-Курганского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</si>
</sst>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3" borderId="23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2" fontId="1" fillId="33" borderId="0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13" fillId="33" borderId="34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6" fillId="33" borderId="34" xfId="0" applyFont="1" applyFill="1" applyBorder="1" applyAlignment="1">
      <alignment wrapText="1"/>
    </xf>
    <xf numFmtId="0" fontId="16" fillId="33" borderId="14" xfId="0" applyFont="1" applyFill="1" applyBorder="1" applyAlignment="1">
      <alignment wrapText="1"/>
    </xf>
    <xf numFmtId="49" fontId="10" fillId="35" borderId="10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" fontId="11" fillId="33" borderId="15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13" fillId="33" borderId="2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3"/>
  <sheetViews>
    <sheetView tabSelected="1" view="pageBreakPreview" zoomScaleSheetLayoutView="100" zoomScalePageLayoutView="0" workbookViewId="0" topLeftCell="A1">
      <selection activeCell="DW5" sqref="DW5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40"/>
      <c r="AC1" s="140"/>
      <c r="AD1" s="14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41" t="s">
        <v>256</v>
      </c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CJ3" s="121" t="s">
        <v>202</v>
      </c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3"/>
    </row>
    <row r="4" spans="28:104" ht="18" customHeight="1">
      <c r="AB4" s="43"/>
      <c r="AC4" s="43"/>
      <c r="AD4" s="43"/>
      <c r="CJ4" s="142" t="s">
        <v>238</v>
      </c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4"/>
    </row>
    <row r="5" spans="30:104" ht="18" customHeight="1">
      <c r="AD5" s="2" t="s">
        <v>207</v>
      </c>
      <c r="AH5" s="146" t="s">
        <v>586</v>
      </c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" t="s">
        <v>587</v>
      </c>
      <c r="BT5" s="139" t="s">
        <v>203</v>
      </c>
      <c r="BU5" s="139"/>
      <c r="BV5" s="139"/>
      <c r="BW5" s="139"/>
      <c r="BX5" s="139"/>
      <c r="BY5" s="139"/>
      <c r="BZ5" s="139"/>
      <c r="CJ5" s="150">
        <v>40909</v>
      </c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3"/>
    </row>
    <row r="6" spans="2:104" ht="18" customHeight="1">
      <c r="B6" s="1" t="s">
        <v>208</v>
      </c>
      <c r="BP6" s="118" t="s">
        <v>204</v>
      </c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J6" s="121">
        <v>79228953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</row>
    <row r="7" spans="1:104" ht="12" customHeight="1">
      <c r="A7" s="4"/>
      <c r="B7" s="145" t="s">
        <v>209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4"/>
      <c r="W7" s="4"/>
      <c r="X7" s="4"/>
      <c r="Y7" s="4"/>
      <c r="Z7" s="4"/>
      <c r="AA7" s="146" t="s">
        <v>128</v>
      </c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4"/>
      <c r="BK7" s="4"/>
      <c r="BL7" s="4"/>
      <c r="BM7" s="4"/>
      <c r="BN7" s="4"/>
      <c r="BO7" s="4"/>
      <c r="BP7" s="131" t="s">
        <v>205</v>
      </c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4"/>
      <c r="CB7" s="4"/>
      <c r="CC7" s="4"/>
      <c r="CD7" s="4"/>
      <c r="CE7" s="4"/>
      <c r="CF7" s="4"/>
      <c r="CG7" s="4"/>
      <c r="CH7" s="13"/>
      <c r="CI7" s="4"/>
      <c r="CJ7" s="115" t="s">
        <v>201</v>
      </c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7"/>
    </row>
    <row r="8" spans="2:104" ht="15.75" customHeight="1">
      <c r="B8" s="67" t="s">
        <v>210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132" t="s">
        <v>255</v>
      </c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P8" s="118" t="s">
        <v>206</v>
      </c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J8" s="121">
        <v>60231805000</v>
      </c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3"/>
    </row>
    <row r="9" spans="2:104" ht="11.25" customHeight="1">
      <c r="B9" s="147" t="s">
        <v>211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CJ9" s="121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3"/>
    </row>
    <row r="10" spans="1:104" ht="15.75" customHeight="1">
      <c r="A10" s="4"/>
      <c r="B10" s="145" t="s">
        <v>212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15">
        <v>383</v>
      </c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7"/>
    </row>
    <row r="11" spans="1:104" ht="19.5" customHeight="1">
      <c r="A11" s="148" t="s">
        <v>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</row>
    <row r="12" spans="1:104" ht="11.25" customHeight="1">
      <c r="A12" s="125" t="s">
        <v>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4" t="s">
        <v>239</v>
      </c>
      <c r="AC12" s="125"/>
      <c r="AD12" s="125"/>
      <c r="AE12" s="125"/>
      <c r="AF12" s="125"/>
      <c r="AG12" s="126"/>
      <c r="AH12" s="124" t="s">
        <v>22</v>
      </c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6"/>
      <c r="AX12" s="124" t="s">
        <v>20</v>
      </c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4" t="s">
        <v>9</v>
      </c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6"/>
      <c r="CJ12" s="124" t="s">
        <v>10</v>
      </c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6"/>
    </row>
    <row r="13" spans="1:104" ht="32.2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7"/>
      <c r="AC13" s="128"/>
      <c r="AD13" s="128"/>
      <c r="AE13" s="128"/>
      <c r="AF13" s="128"/>
      <c r="AG13" s="129"/>
      <c r="AH13" s="127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9"/>
      <c r="AX13" s="127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7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9"/>
      <c r="CJ13" s="127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9"/>
    </row>
    <row r="14" spans="1:104" ht="12" thickBot="1">
      <c r="A14" s="120">
        <v>1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53">
        <v>2</v>
      </c>
      <c r="AC14" s="153"/>
      <c r="AD14" s="153"/>
      <c r="AE14" s="153"/>
      <c r="AF14" s="153"/>
      <c r="AG14" s="153"/>
      <c r="AH14" s="119">
        <v>3</v>
      </c>
      <c r="AI14" s="120"/>
      <c r="AJ14" s="120"/>
      <c r="AK14" s="120"/>
      <c r="AL14" s="120"/>
      <c r="AM14" s="120"/>
      <c r="AN14" s="120"/>
      <c r="AO14" s="120"/>
      <c r="AP14" s="120"/>
      <c r="AQ14" s="137"/>
      <c r="AR14" s="137"/>
      <c r="AS14" s="137"/>
      <c r="AT14" s="137"/>
      <c r="AU14" s="137"/>
      <c r="AV14" s="137"/>
      <c r="AW14" s="138"/>
      <c r="AX14" s="119">
        <v>4</v>
      </c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30"/>
      <c r="BP14" s="114">
        <v>5</v>
      </c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3"/>
      <c r="CG14" s="112"/>
      <c r="CH14" s="112"/>
      <c r="CI14" s="113"/>
      <c r="CJ14" s="119">
        <v>6</v>
      </c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</row>
    <row r="15" spans="1:104" ht="15.75" customHeight="1">
      <c r="A15" s="151" t="s">
        <v>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2" t="s">
        <v>12</v>
      </c>
      <c r="AC15" s="152"/>
      <c r="AD15" s="152"/>
      <c r="AE15" s="152"/>
      <c r="AF15" s="152"/>
      <c r="AG15" s="152"/>
      <c r="AH15" s="133" t="s">
        <v>17</v>
      </c>
      <c r="AI15" s="133"/>
      <c r="AJ15" s="133"/>
      <c r="AK15" s="133"/>
      <c r="AL15" s="133"/>
      <c r="AM15" s="133"/>
      <c r="AN15" s="133"/>
      <c r="AO15" s="133"/>
      <c r="AP15" s="133"/>
      <c r="AQ15" s="134"/>
      <c r="AR15" s="135"/>
      <c r="AS15" s="135"/>
      <c r="AT15" s="135"/>
      <c r="AU15" s="135"/>
      <c r="AV15" s="135"/>
      <c r="AW15" s="136"/>
      <c r="AX15" s="107">
        <f>AX16+AX104</f>
        <v>38973110</v>
      </c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>
        <f>BP16+BP104</f>
        <v>32068141.11</v>
      </c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>
        <f>CJ16+CJ104</f>
        <v>6904968.890000001</v>
      </c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59"/>
    </row>
    <row r="16" spans="1:104" ht="15.75" customHeight="1">
      <c r="A16" s="154" t="s">
        <v>480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95" t="s">
        <v>26</v>
      </c>
      <c r="AC16" s="96"/>
      <c r="AD16" s="96"/>
      <c r="AE16" s="96"/>
      <c r="AF16" s="96"/>
      <c r="AG16" s="97"/>
      <c r="AH16" s="94" t="s">
        <v>27</v>
      </c>
      <c r="AI16" s="94"/>
      <c r="AJ16" s="94"/>
      <c r="AK16" s="94"/>
      <c r="AL16" s="94"/>
      <c r="AM16" s="94"/>
      <c r="AN16" s="94"/>
      <c r="AO16" s="94"/>
      <c r="AP16" s="94"/>
      <c r="AQ16" s="95"/>
      <c r="AR16" s="96"/>
      <c r="AS16" s="96"/>
      <c r="AT16" s="96"/>
      <c r="AU16" s="96"/>
      <c r="AV16" s="96"/>
      <c r="AW16" s="97"/>
      <c r="AX16" s="89">
        <f>AX17+AX33+AX55+AX80+AX85+AX92+AX100</f>
        <v>5449200</v>
      </c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>
        <f>BP17+BP33+BP55+BP80+BP85+BP92+BP100</f>
        <v>5583397.18</v>
      </c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90">
        <f>AX16-BP16</f>
        <v>-134197.1799999997</v>
      </c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100"/>
    </row>
    <row r="17" spans="1:104" ht="27" customHeight="1">
      <c r="A17" s="156" t="s">
        <v>28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03" t="s">
        <v>26</v>
      </c>
      <c r="AC17" s="103"/>
      <c r="AD17" s="103"/>
      <c r="AE17" s="103"/>
      <c r="AF17" s="103"/>
      <c r="AG17" s="103"/>
      <c r="AH17" s="103" t="s">
        <v>29</v>
      </c>
      <c r="AI17" s="103"/>
      <c r="AJ17" s="103"/>
      <c r="AK17" s="103"/>
      <c r="AL17" s="103"/>
      <c r="AM17" s="103"/>
      <c r="AN17" s="103"/>
      <c r="AO17" s="103"/>
      <c r="AP17" s="103"/>
      <c r="AQ17" s="104"/>
      <c r="AR17" s="105"/>
      <c r="AS17" s="105"/>
      <c r="AT17" s="105"/>
      <c r="AU17" s="105"/>
      <c r="AV17" s="105"/>
      <c r="AW17" s="106"/>
      <c r="AX17" s="102">
        <f>AX18</f>
        <v>664100</v>
      </c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>
        <f>BP18</f>
        <v>750272.62</v>
      </c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>
        <f>CJ18</f>
        <v>-86172.62</v>
      </c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58"/>
    </row>
    <row r="18" spans="1:104" ht="21" customHeight="1">
      <c r="A18" s="93" t="s">
        <v>30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4" t="s">
        <v>26</v>
      </c>
      <c r="AC18" s="94"/>
      <c r="AD18" s="94"/>
      <c r="AE18" s="94"/>
      <c r="AF18" s="94"/>
      <c r="AG18" s="94"/>
      <c r="AH18" s="94" t="s">
        <v>31</v>
      </c>
      <c r="AI18" s="94"/>
      <c r="AJ18" s="94"/>
      <c r="AK18" s="94"/>
      <c r="AL18" s="94"/>
      <c r="AM18" s="94"/>
      <c r="AN18" s="94"/>
      <c r="AO18" s="94"/>
      <c r="AP18" s="94"/>
      <c r="AQ18" s="95"/>
      <c r="AR18" s="96"/>
      <c r="AS18" s="96"/>
      <c r="AT18" s="96"/>
      <c r="AU18" s="96"/>
      <c r="AV18" s="96"/>
      <c r="AW18" s="97"/>
      <c r="AX18" s="89">
        <f>AX21+AX30+AX19</f>
        <v>664100</v>
      </c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>
        <f>BP21+BP30+BP19</f>
        <v>750272.62</v>
      </c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90">
        <f aca="true" t="shared" si="0" ref="CJ18:CJ52">AX18-BP18</f>
        <v>-86172.62</v>
      </c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100"/>
    </row>
    <row r="19" spans="1:104" ht="77.25" customHeight="1">
      <c r="A19" s="93" t="s">
        <v>544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4" t="s">
        <v>26</v>
      </c>
      <c r="AC19" s="94"/>
      <c r="AD19" s="94"/>
      <c r="AE19" s="94"/>
      <c r="AF19" s="94"/>
      <c r="AG19" s="94"/>
      <c r="AH19" s="94" t="s">
        <v>545</v>
      </c>
      <c r="AI19" s="94"/>
      <c r="AJ19" s="94"/>
      <c r="AK19" s="94"/>
      <c r="AL19" s="94"/>
      <c r="AM19" s="94"/>
      <c r="AN19" s="94"/>
      <c r="AO19" s="94"/>
      <c r="AP19" s="94"/>
      <c r="AQ19" s="95"/>
      <c r="AR19" s="96"/>
      <c r="AS19" s="96"/>
      <c r="AT19" s="96"/>
      <c r="AU19" s="96"/>
      <c r="AV19" s="96"/>
      <c r="AW19" s="97"/>
      <c r="AX19" s="89">
        <f>AX20</f>
        <v>0</v>
      </c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>
        <f>BP20</f>
        <v>0</v>
      </c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>
        <f>AX19-BP19</f>
        <v>0</v>
      </c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101"/>
    </row>
    <row r="20" spans="1:104" ht="80.25" customHeight="1">
      <c r="A20" s="93" t="s">
        <v>544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 t="s">
        <v>26</v>
      </c>
      <c r="AC20" s="94"/>
      <c r="AD20" s="94"/>
      <c r="AE20" s="94"/>
      <c r="AF20" s="94"/>
      <c r="AG20" s="94"/>
      <c r="AH20" s="94" t="s">
        <v>546</v>
      </c>
      <c r="AI20" s="94"/>
      <c r="AJ20" s="94"/>
      <c r="AK20" s="94"/>
      <c r="AL20" s="94"/>
      <c r="AM20" s="94"/>
      <c r="AN20" s="94"/>
      <c r="AO20" s="94"/>
      <c r="AP20" s="94"/>
      <c r="AQ20" s="95"/>
      <c r="AR20" s="96"/>
      <c r="AS20" s="96"/>
      <c r="AT20" s="96"/>
      <c r="AU20" s="96"/>
      <c r="AV20" s="96"/>
      <c r="AW20" s="97"/>
      <c r="AX20" s="89">
        <v>0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>
        <v>0</v>
      </c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>
        <f>AX20-BP20</f>
        <v>0</v>
      </c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101"/>
    </row>
    <row r="21" spans="1:104" ht="64.5" customHeight="1">
      <c r="A21" s="93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4" t="s">
        <v>26</v>
      </c>
      <c r="AC21" s="94"/>
      <c r="AD21" s="94"/>
      <c r="AE21" s="94"/>
      <c r="AF21" s="94"/>
      <c r="AG21" s="94"/>
      <c r="AH21" s="94" t="s">
        <v>33</v>
      </c>
      <c r="AI21" s="94"/>
      <c r="AJ21" s="94"/>
      <c r="AK21" s="94"/>
      <c r="AL21" s="94"/>
      <c r="AM21" s="94"/>
      <c r="AN21" s="94"/>
      <c r="AO21" s="94"/>
      <c r="AP21" s="94"/>
      <c r="AQ21" s="95"/>
      <c r="AR21" s="96"/>
      <c r="AS21" s="96"/>
      <c r="AT21" s="96"/>
      <c r="AU21" s="96"/>
      <c r="AV21" s="96"/>
      <c r="AW21" s="97"/>
      <c r="AX21" s="89">
        <f>AX22+AX27</f>
        <v>664100</v>
      </c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>
        <f>BP22+BP27</f>
        <v>750254.94</v>
      </c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>
        <f t="shared" si="0"/>
        <v>-86154.93999999994</v>
      </c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101"/>
    </row>
    <row r="22" spans="1:104" ht="133.5" customHeight="1">
      <c r="A22" s="157" t="s">
        <v>34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08" t="s">
        <v>26</v>
      </c>
      <c r="AC22" s="108"/>
      <c r="AD22" s="108"/>
      <c r="AE22" s="108"/>
      <c r="AF22" s="108"/>
      <c r="AG22" s="108"/>
      <c r="AH22" s="108" t="s">
        <v>35</v>
      </c>
      <c r="AI22" s="108"/>
      <c r="AJ22" s="108"/>
      <c r="AK22" s="108"/>
      <c r="AL22" s="108"/>
      <c r="AM22" s="108"/>
      <c r="AN22" s="108"/>
      <c r="AO22" s="108"/>
      <c r="AP22" s="108"/>
      <c r="AQ22" s="109"/>
      <c r="AR22" s="110"/>
      <c r="AS22" s="110"/>
      <c r="AT22" s="110"/>
      <c r="AU22" s="110"/>
      <c r="AV22" s="110"/>
      <c r="AW22" s="111"/>
      <c r="AX22" s="90">
        <f>AX23+AX24+AX25+AX26</f>
        <v>663600</v>
      </c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2"/>
      <c r="BN22" s="16"/>
      <c r="BO22" s="16"/>
      <c r="BP22" s="90">
        <f>BP23+BP24+BP25+BP26</f>
        <v>749620.34</v>
      </c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2"/>
      <c r="CF22" s="16"/>
      <c r="CG22" s="16"/>
      <c r="CH22" s="16"/>
      <c r="CI22" s="16"/>
      <c r="CJ22" s="90">
        <f t="shared" si="0"/>
        <v>-86020.33999999997</v>
      </c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100"/>
    </row>
    <row r="23" spans="1:104" ht="128.25" customHeight="1">
      <c r="A23" s="93" t="s">
        <v>34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 t="s">
        <v>26</v>
      </c>
      <c r="AC23" s="94"/>
      <c r="AD23" s="94"/>
      <c r="AE23" s="94"/>
      <c r="AF23" s="94"/>
      <c r="AG23" s="94"/>
      <c r="AH23" s="94" t="s">
        <v>36</v>
      </c>
      <c r="AI23" s="94"/>
      <c r="AJ23" s="94"/>
      <c r="AK23" s="94"/>
      <c r="AL23" s="94"/>
      <c r="AM23" s="94"/>
      <c r="AN23" s="94"/>
      <c r="AO23" s="94"/>
      <c r="AP23" s="94"/>
      <c r="AQ23" s="95"/>
      <c r="AR23" s="96"/>
      <c r="AS23" s="96"/>
      <c r="AT23" s="96"/>
      <c r="AU23" s="96"/>
      <c r="AV23" s="96"/>
      <c r="AW23" s="97"/>
      <c r="AX23" s="90">
        <v>663600</v>
      </c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N23" s="16"/>
      <c r="BO23" s="16"/>
      <c r="BP23" s="90">
        <v>791245.37</v>
      </c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2"/>
      <c r="CF23" s="16"/>
      <c r="CG23" s="16"/>
      <c r="CH23" s="16"/>
      <c r="CI23" s="16"/>
      <c r="CJ23" s="90">
        <f t="shared" si="0"/>
        <v>-127645.37</v>
      </c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100"/>
    </row>
    <row r="24" spans="1:104" ht="132.75" customHeight="1">
      <c r="A24" s="93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 t="s">
        <v>26</v>
      </c>
      <c r="AC24" s="94"/>
      <c r="AD24" s="94"/>
      <c r="AE24" s="94"/>
      <c r="AF24" s="94"/>
      <c r="AG24" s="94"/>
      <c r="AH24" s="94" t="s">
        <v>242</v>
      </c>
      <c r="AI24" s="94"/>
      <c r="AJ24" s="94"/>
      <c r="AK24" s="94"/>
      <c r="AL24" s="94"/>
      <c r="AM24" s="94"/>
      <c r="AN24" s="94"/>
      <c r="AO24" s="94"/>
      <c r="AP24" s="94"/>
      <c r="AQ24" s="95"/>
      <c r="AR24" s="96"/>
      <c r="AS24" s="96"/>
      <c r="AT24" s="96"/>
      <c r="AU24" s="96"/>
      <c r="AV24" s="96"/>
      <c r="AW24" s="97"/>
      <c r="AX24" s="90">
        <v>0</v>
      </c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2"/>
      <c r="BN24" s="16"/>
      <c r="BO24" s="16"/>
      <c r="BP24" s="90">
        <v>2006.86</v>
      </c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2"/>
      <c r="CF24" s="16"/>
      <c r="CG24" s="16"/>
      <c r="CH24" s="16"/>
      <c r="CI24" s="16"/>
      <c r="CJ24" s="90">
        <f t="shared" si="0"/>
        <v>-2006.86</v>
      </c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100"/>
    </row>
    <row r="25" spans="1:104" ht="130.5" customHeight="1">
      <c r="A25" s="93" t="s">
        <v>34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4" t="s">
        <v>26</v>
      </c>
      <c r="AC25" s="94"/>
      <c r="AD25" s="94"/>
      <c r="AE25" s="94"/>
      <c r="AF25" s="94"/>
      <c r="AG25" s="94"/>
      <c r="AH25" s="94" t="s">
        <v>257</v>
      </c>
      <c r="AI25" s="94"/>
      <c r="AJ25" s="94"/>
      <c r="AK25" s="94"/>
      <c r="AL25" s="94"/>
      <c r="AM25" s="94"/>
      <c r="AN25" s="94"/>
      <c r="AO25" s="94"/>
      <c r="AP25" s="94"/>
      <c r="AQ25" s="95"/>
      <c r="AR25" s="96"/>
      <c r="AS25" s="96"/>
      <c r="AT25" s="96"/>
      <c r="AU25" s="96"/>
      <c r="AV25" s="96"/>
      <c r="AW25" s="97"/>
      <c r="AX25" s="90">
        <v>0</v>
      </c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2"/>
      <c r="BN25" s="16"/>
      <c r="BO25" s="16"/>
      <c r="BP25" s="90">
        <v>2218.11</v>
      </c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2"/>
      <c r="CF25" s="16"/>
      <c r="CG25" s="16"/>
      <c r="CH25" s="16"/>
      <c r="CI25" s="16"/>
      <c r="CJ25" s="90">
        <f t="shared" si="0"/>
        <v>-2218.11</v>
      </c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100"/>
    </row>
    <row r="26" spans="1:104" ht="130.5" customHeight="1">
      <c r="A26" s="93" t="s">
        <v>34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4" t="s">
        <v>26</v>
      </c>
      <c r="AC26" s="94"/>
      <c r="AD26" s="94"/>
      <c r="AE26" s="94"/>
      <c r="AF26" s="94"/>
      <c r="AG26" s="94"/>
      <c r="AH26" s="94" t="s">
        <v>272</v>
      </c>
      <c r="AI26" s="94"/>
      <c r="AJ26" s="94"/>
      <c r="AK26" s="94"/>
      <c r="AL26" s="94"/>
      <c r="AM26" s="94"/>
      <c r="AN26" s="94"/>
      <c r="AO26" s="94"/>
      <c r="AP26" s="94"/>
      <c r="AQ26" s="95"/>
      <c r="AR26" s="96"/>
      <c r="AS26" s="96"/>
      <c r="AT26" s="96"/>
      <c r="AU26" s="96"/>
      <c r="AV26" s="96"/>
      <c r="AW26" s="97"/>
      <c r="AX26" s="90">
        <v>0</v>
      </c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2"/>
      <c r="BN26" s="16"/>
      <c r="BO26" s="16"/>
      <c r="BP26" s="90">
        <v>-45850</v>
      </c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2"/>
      <c r="CF26" s="16"/>
      <c r="CG26" s="16"/>
      <c r="CH26" s="16"/>
      <c r="CI26" s="16"/>
      <c r="CJ26" s="90">
        <f aca="true" t="shared" si="1" ref="CJ26:CJ32">AX26-BP26</f>
        <v>45850</v>
      </c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100"/>
    </row>
    <row r="27" spans="1:104" ht="130.5" customHeight="1">
      <c r="A27" s="93" t="s">
        <v>552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 t="s">
        <v>26</v>
      </c>
      <c r="AC27" s="94"/>
      <c r="AD27" s="94"/>
      <c r="AE27" s="94"/>
      <c r="AF27" s="94"/>
      <c r="AG27" s="94"/>
      <c r="AH27" s="94" t="s">
        <v>553</v>
      </c>
      <c r="AI27" s="94"/>
      <c r="AJ27" s="94"/>
      <c r="AK27" s="94"/>
      <c r="AL27" s="94"/>
      <c r="AM27" s="94"/>
      <c r="AN27" s="94"/>
      <c r="AO27" s="94"/>
      <c r="AP27" s="94"/>
      <c r="AQ27" s="95"/>
      <c r="AR27" s="96"/>
      <c r="AS27" s="96"/>
      <c r="AT27" s="96"/>
      <c r="AU27" s="96"/>
      <c r="AV27" s="96"/>
      <c r="AW27" s="97"/>
      <c r="AX27" s="90">
        <f>AX28+AX29</f>
        <v>500</v>
      </c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2"/>
      <c r="BN27" s="16"/>
      <c r="BO27" s="16"/>
      <c r="BP27" s="90">
        <f>BP28+BP29</f>
        <v>634.6</v>
      </c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2"/>
      <c r="CF27" s="16"/>
      <c r="CG27" s="16"/>
      <c r="CH27" s="16"/>
      <c r="CI27" s="16"/>
      <c r="CJ27" s="90">
        <f t="shared" si="1"/>
        <v>-134.60000000000002</v>
      </c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100"/>
    </row>
    <row r="28" spans="1:104" ht="130.5" customHeight="1">
      <c r="A28" s="93" t="s">
        <v>552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 t="s">
        <v>26</v>
      </c>
      <c r="AC28" s="94"/>
      <c r="AD28" s="94"/>
      <c r="AE28" s="94"/>
      <c r="AF28" s="94"/>
      <c r="AG28" s="94"/>
      <c r="AH28" s="94" t="s">
        <v>554</v>
      </c>
      <c r="AI28" s="94"/>
      <c r="AJ28" s="94"/>
      <c r="AK28" s="94"/>
      <c r="AL28" s="94"/>
      <c r="AM28" s="94"/>
      <c r="AN28" s="94"/>
      <c r="AO28" s="94"/>
      <c r="AP28" s="94"/>
      <c r="AQ28" s="95"/>
      <c r="AR28" s="96"/>
      <c r="AS28" s="96"/>
      <c r="AT28" s="96"/>
      <c r="AU28" s="96"/>
      <c r="AV28" s="96"/>
      <c r="AW28" s="97"/>
      <c r="AX28" s="90">
        <v>500</v>
      </c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2"/>
      <c r="BN28" s="16"/>
      <c r="BO28" s="16"/>
      <c r="BP28" s="90">
        <v>534.6</v>
      </c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2"/>
      <c r="CF28" s="16"/>
      <c r="CG28" s="16"/>
      <c r="CH28" s="16"/>
      <c r="CI28" s="16"/>
      <c r="CJ28" s="90">
        <f t="shared" si="1"/>
        <v>-34.60000000000002</v>
      </c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100"/>
    </row>
    <row r="29" spans="1:104" ht="130.5" customHeight="1">
      <c r="A29" s="93" t="s">
        <v>552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4" t="s">
        <v>26</v>
      </c>
      <c r="AC29" s="94"/>
      <c r="AD29" s="94"/>
      <c r="AE29" s="94"/>
      <c r="AF29" s="94"/>
      <c r="AG29" s="94"/>
      <c r="AH29" s="94" t="s">
        <v>561</v>
      </c>
      <c r="AI29" s="94"/>
      <c r="AJ29" s="94"/>
      <c r="AK29" s="94"/>
      <c r="AL29" s="94"/>
      <c r="AM29" s="94"/>
      <c r="AN29" s="94"/>
      <c r="AO29" s="94"/>
      <c r="AP29" s="94"/>
      <c r="AQ29" s="95"/>
      <c r="AR29" s="96"/>
      <c r="AS29" s="96"/>
      <c r="AT29" s="96"/>
      <c r="AU29" s="96"/>
      <c r="AV29" s="96"/>
      <c r="AW29" s="97"/>
      <c r="AX29" s="90">
        <v>0</v>
      </c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2"/>
      <c r="BN29" s="16"/>
      <c r="BO29" s="16"/>
      <c r="BP29" s="90">
        <v>100</v>
      </c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2"/>
      <c r="CF29" s="16"/>
      <c r="CG29" s="16"/>
      <c r="CH29" s="16"/>
      <c r="CI29" s="16"/>
      <c r="CJ29" s="90">
        <f>AX29-BP29</f>
        <v>-100</v>
      </c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100"/>
    </row>
    <row r="30" spans="1:104" ht="130.5" customHeight="1">
      <c r="A30" s="93" t="s">
        <v>477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4" t="s">
        <v>26</v>
      </c>
      <c r="AC30" s="94"/>
      <c r="AD30" s="94"/>
      <c r="AE30" s="94"/>
      <c r="AF30" s="94"/>
      <c r="AG30" s="94"/>
      <c r="AH30" s="94" t="s">
        <v>478</v>
      </c>
      <c r="AI30" s="94"/>
      <c r="AJ30" s="94"/>
      <c r="AK30" s="94"/>
      <c r="AL30" s="94"/>
      <c r="AM30" s="94"/>
      <c r="AN30" s="94"/>
      <c r="AO30" s="94"/>
      <c r="AP30" s="94"/>
      <c r="AQ30" s="95"/>
      <c r="AR30" s="96"/>
      <c r="AS30" s="96"/>
      <c r="AT30" s="96"/>
      <c r="AU30" s="96"/>
      <c r="AV30" s="96"/>
      <c r="AW30" s="97"/>
      <c r="AX30" s="90">
        <f>AX31+AX32</f>
        <v>0</v>
      </c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2"/>
      <c r="BN30" s="16"/>
      <c r="BO30" s="16"/>
      <c r="BP30" s="90">
        <f>BP31+BP32</f>
        <v>17.68</v>
      </c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2"/>
      <c r="CF30" s="16"/>
      <c r="CG30" s="16"/>
      <c r="CH30" s="16"/>
      <c r="CI30" s="16"/>
      <c r="CJ30" s="90">
        <f t="shared" si="1"/>
        <v>-17.68</v>
      </c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100"/>
    </row>
    <row r="31" spans="1:104" ht="130.5" customHeight="1">
      <c r="A31" s="93" t="s">
        <v>477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4" t="s">
        <v>26</v>
      </c>
      <c r="AC31" s="94"/>
      <c r="AD31" s="94"/>
      <c r="AE31" s="94"/>
      <c r="AF31" s="94"/>
      <c r="AG31" s="94"/>
      <c r="AH31" s="94" t="s">
        <v>479</v>
      </c>
      <c r="AI31" s="94"/>
      <c r="AJ31" s="94"/>
      <c r="AK31" s="94"/>
      <c r="AL31" s="94"/>
      <c r="AM31" s="94"/>
      <c r="AN31" s="94"/>
      <c r="AO31" s="94"/>
      <c r="AP31" s="94"/>
      <c r="AQ31" s="95"/>
      <c r="AR31" s="96"/>
      <c r="AS31" s="96"/>
      <c r="AT31" s="96"/>
      <c r="AU31" s="96"/>
      <c r="AV31" s="96"/>
      <c r="AW31" s="97"/>
      <c r="AX31" s="90">
        <v>0</v>
      </c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2"/>
      <c r="BN31" s="16"/>
      <c r="BO31" s="16"/>
      <c r="BP31" s="90">
        <v>17.2</v>
      </c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16"/>
      <c r="CG31" s="16"/>
      <c r="CH31" s="16"/>
      <c r="CI31" s="16"/>
      <c r="CJ31" s="90">
        <f t="shared" si="1"/>
        <v>-17.2</v>
      </c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100"/>
    </row>
    <row r="32" spans="1:104" ht="130.5" customHeight="1">
      <c r="A32" s="93" t="s">
        <v>477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4" t="s">
        <v>26</v>
      </c>
      <c r="AC32" s="94"/>
      <c r="AD32" s="94"/>
      <c r="AE32" s="94"/>
      <c r="AF32" s="94"/>
      <c r="AG32" s="94"/>
      <c r="AH32" s="94" t="s">
        <v>532</v>
      </c>
      <c r="AI32" s="94"/>
      <c r="AJ32" s="94"/>
      <c r="AK32" s="94"/>
      <c r="AL32" s="94"/>
      <c r="AM32" s="94"/>
      <c r="AN32" s="94"/>
      <c r="AO32" s="94"/>
      <c r="AP32" s="94"/>
      <c r="AQ32" s="95"/>
      <c r="AR32" s="96"/>
      <c r="AS32" s="96"/>
      <c r="AT32" s="96"/>
      <c r="AU32" s="96"/>
      <c r="AV32" s="96"/>
      <c r="AW32" s="97"/>
      <c r="AX32" s="90">
        <v>0</v>
      </c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2"/>
      <c r="BN32" s="16"/>
      <c r="BO32" s="16"/>
      <c r="BP32" s="90">
        <v>0.48</v>
      </c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2"/>
      <c r="CF32" s="16"/>
      <c r="CG32" s="16"/>
      <c r="CH32" s="16"/>
      <c r="CI32" s="16"/>
      <c r="CJ32" s="90">
        <f t="shared" si="1"/>
        <v>-0.48</v>
      </c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100"/>
    </row>
    <row r="33" spans="1:104" ht="21.75" customHeight="1">
      <c r="A33" s="156" t="s">
        <v>37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03" t="s">
        <v>26</v>
      </c>
      <c r="AC33" s="103"/>
      <c r="AD33" s="103"/>
      <c r="AE33" s="103"/>
      <c r="AF33" s="103"/>
      <c r="AG33" s="103"/>
      <c r="AH33" s="103" t="s">
        <v>38</v>
      </c>
      <c r="AI33" s="103"/>
      <c r="AJ33" s="103"/>
      <c r="AK33" s="103"/>
      <c r="AL33" s="103"/>
      <c r="AM33" s="103"/>
      <c r="AN33" s="103"/>
      <c r="AO33" s="103"/>
      <c r="AP33" s="103"/>
      <c r="AQ33" s="104"/>
      <c r="AR33" s="105"/>
      <c r="AS33" s="105"/>
      <c r="AT33" s="105"/>
      <c r="AU33" s="105"/>
      <c r="AV33" s="105"/>
      <c r="AW33" s="106"/>
      <c r="AX33" s="102">
        <f>AX34+AX48</f>
        <v>81500</v>
      </c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>
        <f>BP34+BP48</f>
        <v>114411.55</v>
      </c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>
        <f t="shared" si="0"/>
        <v>-32911.55</v>
      </c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58"/>
    </row>
    <row r="34" spans="1:104" ht="39.75" customHeight="1">
      <c r="A34" s="93" t="s">
        <v>39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4" t="s">
        <v>26</v>
      </c>
      <c r="AC34" s="94"/>
      <c r="AD34" s="94"/>
      <c r="AE34" s="94"/>
      <c r="AF34" s="94"/>
      <c r="AG34" s="94"/>
      <c r="AH34" s="94" t="s">
        <v>40</v>
      </c>
      <c r="AI34" s="94"/>
      <c r="AJ34" s="94"/>
      <c r="AK34" s="94"/>
      <c r="AL34" s="94"/>
      <c r="AM34" s="94"/>
      <c r="AN34" s="94"/>
      <c r="AO34" s="94"/>
      <c r="AP34" s="94"/>
      <c r="AQ34" s="95"/>
      <c r="AR34" s="96"/>
      <c r="AS34" s="96"/>
      <c r="AT34" s="96"/>
      <c r="AU34" s="96"/>
      <c r="AV34" s="96"/>
      <c r="AW34" s="97"/>
      <c r="AX34" s="89">
        <f>AX38+AX41+AX44</f>
        <v>59800</v>
      </c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>
        <f>BP38+BP41+BP44</f>
        <v>92711.22</v>
      </c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>
        <f t="shared" si="0"/>
        <v>-32911.22</v>
      </c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101"/>
    </row>
    <row r="35" spans="1:104" ht="54" customHeight="1">
      <c r="A35" s="93" t="s">
        <v>423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 t="s">
        <v>26</v>
      </c>
      <c r="AC35" s="94"/>
      <c r="AD35" s="94"/>
      <c r="AE35" s="94"/>
      <c r="AF35" s="94"/>
      <c r="AG35" s="94"/>
      <c r="AH35" s="94" t="s">
        <v>424</v>
      </c>
      <c r="AI35" s="94"/>
      <c r="AJ35" s="94"/>
      <c r="AK35" s="94"/>
      <c r="AL35" s="94"/>
      <c r="AM35" s="94"/>
      <c r="AN35" s="94"/>
      <c r="AO35" s="94"/>
      <c r="AP35" s="94"/>
      <c r="AQ35" s="95"/>
      <c r="AR35" s="96"/>
      <c r="AS35" s="96"/>
      <c r="AT35" s="96"/>
      <c r="AU35" s="96"/>
      <c r="AV35" s="96"/>
      <c r="AW35" s="97"/>
      <c r="AX35" s="89">
        <f>AX39+AX42</f>
        <v>57900</v>
      </c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>
        <f>BP38+BP41</f>
        <v>64807.2</v>
      </c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>
        <f>AX35-BP35</f>
        <v>-6907.199999999997</v>
      </c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101"/>
    </row>
    <row r="36" spans="1:104" ht="48" customHeight="1">
      <c r="A36" s="93" t="s">
        <v>423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4" t="s">
        <v>26</v>
      </c>
      <c r="AC36" s="94"/>
      <c r="AD36" s="94"/>
      <c r="AE36" s="94"/>
      <c r="AF36" s="94"/>
      <c r="AG36" s="94"/>
      <c r="AH36" s="94" t="s">
        <v>425</v>
      </c>
      <c r="AI36" s="94"/>
      <c r="AJ36" s="94"/>
      <c r="AK36" s="94"/>
      <c r="AL36" s="94"/>
      <c r="AM36" s="94"/>
      <c r="AN36" s="94"/>
      <c r="AO36" s="94"/>
      <c r="AP36" s="94"/>
      <c r="AQ36" s="95"/>
      <c r="AR36" s="96"/>
      <c r="AS36" s="96"/>
      <c r="AT36" s="96"/>
      <c r="AU36" s="96"/>
      <c r="AV36" s="96"/>
      <c r="AW36" s="97"/>
      <c r="AX36" s="89">
        <f>AX37</f>
        <v>0</v>
      </c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>
        <f>BP37</f>
        <v>0</v>
      </c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>
        <f>AX36-BP36</f>
        <v>0</v>
      </c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101"/>
    </row>
    <row r="37" spans="1:104" ht="49.5" customHeight="1">
      <c r="A37" s="93" t="s">
        <v>423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4" t="s">
        <v>26</v>
      </c>
      <c r="AC37" s="94"/>
      <c r="AD37" s="94"/>
      <c r="AE37" s="94"/>
      <c r="AF37" s="94"/>
      <c r="AG37" s="94"/>
      <c r="AH37" s="94" t="s">
        <v>426</v>
      </c>
      <c r="AI37" s="94"/>
      <c r="AJ37" s="94"/>
      <c r="AK37" s="94"/>
      <c r="AL37" s="94"/>
      <c r="AM37" s="94"/>
      <c r="AN37" s="94"/>
      <c r="AO37" s="94"/>
      <c r="AP37" s="94"/>
      <c r="AQ37" s="95"/>
      <c r="AR37" s="96"/>
      <c r="AS37" s="96"/>
      <c r="AT37" s="96"/>
      <c r="AU37" s="96"/>
      <c r="AV37" s="96"/>
      <c r="AW37" s="97"/>
      <c r="AX37" s="89">
        <v>0</v>
      </c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>
        <v>0</v>
      </c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>
        <f>AX37-BP37</f>
        <v>0</v>
      </c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101"/>
    </row>
    <row r="38" spans="1:104" ht="61.5" customHeight="1">
      <c r="A38" s="157" t="s">
        <v>41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08" t="s">
        <v>26</v>
      </c>
      <c r="AC38" s="108"/>
      <c r="AD38" s="108"/>
      <c r="AE38" s="108"/>
      <c r="AF38" s="108"/>
      <c r="AG38" s="108"/>
      <c r="AH38" s="108" t="s">
        <v>414</v>
      </c>
      <c r="AI38" s="108"/>
      <c r="AJ38" s="108"/>
      <c r="AK38" s="108"/>
      <c r="AL38" s="108"/>
      <c r="AM38" s="108"/>
      <c r="AN38" s="108"/>
      <c r="AO38" s="108"/>
      <c r="AP38" s="108"/>
      <c r="AQ38" s="109"/>
      <c r="AR38" s="110"/>
      <c r="AS38" s="110"/>
      <c r="AT38" s="110"/>
      <c r="AU38" s="110"/>
      <c r="AV38" s="110"/>
      <c r="AW38" s="111"/>
      <c r="AX38" s="90">
        <f>AX39</f>
        <v>10000</v>
      </c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2"/>
      <c r="BN38" s="16"/>
      <c r="BO38" s="16"/>
      <c r="BP38" s="90">
        <f>BP39+BP40</f>
        <v>10009.7</v>
      </c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  <c r="CF38" s="16"/>
      <c r="CG38" s="16"/>
      <c r="CH38" s="16"/>
      <c r="CI38" s="16"/>
      <c r="CJ38" s="90">
        <f t="shared" si="0"/>
        <v>-9.700000000000728</v>
      </c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100"/>
    </row>
    <row r="39" spans="1:104" ht="47.25" customHeight="1">
      <c r="A39" s="93" t="s">
        <v>41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4" t="s">
        <v>26</v>
      </c>
      <c r="AC39" s="94"/>
      <c r="AD39" s="94"/>
      <c r="AE39" s="94"/>
      <c r="AF39" s="94"/>
      <c r="AG39" s="94"/>
      <c r="AH39" s="94" t="s">
        <v>415</v>
      </c>
      <c r="AI39" s="94"/>
      <c r="AJ39" s="94"/>
      <c r="AK39" s="94"/>
      <c r="AL39" s="94"/>
      <c r="AM39" s="94"/>
      <c r="AN39" s="94"/>
      <c r="AO39" s="94"/>
      <c r="AP39" s="94"/>
      <c r="AQ39" s="95"/>
      <c r="AR39" s="96"/>
      <c r="AS39" s="96"/>
      <c r="AT39" s="96"/>
      <c r="AU39" s="96"/>
      <c r="AV39" s="96"/>
      <c r="AW39" s="97"/>
      <c r="AX39" s="90">
        <v>10000</v>
      </c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2"/>
      <c r="BN39" s="16"/>
      <c r="BO39" s="16"/>
      <c r="BP39" s="90">
        <v>10009.7</v>
      </c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2"/>
      <c r="CF39" s="16"/>
      <c r="CG39" s="16"/>
      <c r="CH39" s="16"/>
      <c r="CI39" s="16"/>
      <c r="CJ39" s="90">
        <f t="shared" si="0"/>
        <v>-9.700000000000728</v>
      </c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100"/>
    </row>
    <row r="40" spans="1:104" ht="47.25" customHeight="1">
      <c r="A40" s="93" t="s">
        <v>41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 t="s">
        <v>26</v>
      </c>
      <c r="AC40" s="94"/>
      <c r="AD40" s="94"/>
      <c r="AE40" s="94"/>
      <c r="AF40" s="94"/>
      <c r="AG40" s="94"/>
      <c r="AH40" s="94" t="s">
        <v>559</v>
      </c>
      <c r="AI40" s="94"/>
      <c r="AJ40" s="94"/>
      <c r="AK40" s="94"/>
      <c r="AL40" s="94"/>
      <c r="AM40" s="94"/>
      <c r="AN40" s="94"/>
      <c r="AO40" s="94"/>
      <c r="AP40" s="94"/>
      <c r="AQ40" s="95"/>
      <c r="AR40" s="96"/>
      <c r="AS40" s="96"/>
      <c r="AT40" s="96"/>
      <c r="AU40" s="96"/>
      <c r="AV40" s="96"/>
      <c r="AW40" s="97"/>
      <c r="AX40" s="90">
        <v>0</v>
      </c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2"/>
      <c r="BN40" s="16"/>
      <c r="BO40" s="16"/>
      <c r="BP40" s="90">
        <v>0</v>
      </c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2"/>
      <c r="CF40" s="16"/>
      <c r="CG40" s="16"/>
      <c r="CH40" s="16"/>
      <c r="CI40" s="16"/>
      <c r="CJ40" s="90">
        <f>AX40-BP40</f>
        <v>0</v>
      </c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100"/>
    </row>
    <row r="41" spans="1:104" ht="63" customHeight="1">
      <c r="A41" s="93" t="s">
        <v>418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4" t="s">
        <v>26</v>
      </c>
      <c r="AC41" s="94"/>
      <c r="AD41" s="94"/>
      <c r="AE41" s="94"/>
      <c r="AF41" s="94"/>
      <c r="AG41" s="94"/>
      <c r="AH41" s="94" t="s">
        <v>416</v>
      </c>
      <c r="AI41" s="94"/>
      <c r="AJ41" s="94"/>
      <c r="AK41" s="94"/>
      <c r="AL41" s="94"/>
      <c r="AM41" s="94"/>
      <c r="AN41" s="94"/>
      <c r="AO41" s="94"/>
      <c r="AP41" s="94"/>
      <c r="AQ41" s="95"/>
      <c r="AR41" s="96"/>
      <c r="AS41" s="96"/>
      <c r="AT41" s="96"/>
      <c r="AU41" s="96"/>
      <c r="AV41" s="96"/>
      <c r="AW41" s="97"/>
      <c r="AX41" s="90">
        <f>AX42+AX43</f>
        <v>47900</v>
      </c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2"/>
      <c r="BN41" s="16"/>
      <c r="BO41" s="16"/>
      <c r="BP41" s="90">
        <f>BP42+BP43</f>
        <v>54797.5</v>
      </c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2"/>
      <c r="CF41" s="16"/>
      <c r="CG41" s="16"/>
      <c r="CH41" s="16"/>
      <c r="CI41" s="16"/>
      <c r="CJ41" s="90">
        <f t="shared" si="0"/>
        <v>-6897.5</v>
      </c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100"/>
    </row>
    <row r="42" spans="1:104" ht="65.25" customHeight="1">
      <c r="A42" s="93" t="s">
        <v>418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 t="s">
        <v>26</v>
      </c>
      <c r="AC42" s="94"/>
      <c r="AD42" s="94"/>
      <c r="AE42" s="94"/>
      <c r="AF42" s="94"/>
      <c r="AG42" s="94"/>
      <c r="AH42" s="94" t="s">
        <v>417</v>
      </c>
      <c r="AI42" s="94"/>
      <c r="AJ42" s="94"/>
      <c r="AK42" s="94"/>
      <c r="AL42" s="94"/>
      <c r="AM42" s="94"/>
      <c r="AN42" s="94"/>
      <c r="AO42" s="94"/>
      <c r="AP42" s="94"/>
      <c r="AQ42" s="95"/>
      <c r="AR42" s="96"/>
      <c r="AS42" s="96"/>
      <c r="AT42" s="96"/>
      <c r="AU42" s="96"/>
      <c r="AV42" s="96"/>
      <c r="AW42" s="97"/>
      <c r="AX42" s="90">
        <v>47900</v>
      </c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2"/>
      <c r="BN42" s="16"/>
      <c r="BO42" s="16"/>
      <c r="BP42" s="90">
        <v>53739.1</v>
      </c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2"/>
      <c r="CF42" s="16"/>
      <c r="CG42" s="16"/>
      <c r="CH42" s="16"/>
      <c r="CI42" s="16"/>
      <c r="CJ42" s="90">
        <f t="shared" si="0"/>
        <v>-5839.0999999999985</v>
      </c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100"/>
    </row>
    <row r="43" spans="1:104" ht="65.25" customHeight="1">
      <c r="A43" s="93" t="s">
        <v>418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 t="s">
        <v>26</v>
      </c>
      <c r="AC43" s="94"/>
      <c r="AD43" s="94"/>
      <c r="AE43" s="94"/>
      <c r="AF43" s="94"/>
      <c r="AG43" s="94"/>
      <c r="AH43" s="94" t="s">
        <v>481</v>
      </c>
      <c r="AI43" s="94"/>
      <c r="AJ43" s="94"/>
      <c r="AK43" s="94"/>
      <c r="AL43" s="94"/>
      <c r="AM43" s="94"/>
      <c r="AN43" s="94"/>
      <c r="AO43" s="94"/>
      <c r="AP43" s="94"/>
      <c r="AQ43" s="95"/>
      <c r="AR43" s="96"/>
      <c r="AS43" s="96"/>
      <c r="AT43" s="96"/>
      <c r="AU43" s="96"/>
      <c r="AV43" s="96"/>
      <c r="AW43" s="97"/>
      <c r="AX43" s="90">
        <v>0</v>
      </c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2"/>
      <c r="BN43" s="16"/>
      <c r="BO43" s="16"/>
      <c r="BP43" s="90">
        <v>1058.4</v>
      </c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2"/>
      <c r="CF43" s="16"/>
      <c r="CG43" s="16"/>
      <c r="CH43" s="16"/>
      <c r="CI43" s="16"/>
      <c r="CJ43" s="90">
        <f>AX43-BP43</f>
        <v>-1058.4</v>
      </c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100"/>
    </row>
    <row r="44" spans="1:104" ht="54" customHeight="1">
      <c r="A44" s="93" t="s">
        <v>427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 t="s">
        <v>26</v>
      </c>
      <c r="AC44" s="94"/>
      <c r="AD44" s="94"/>
      <c r="AE44" s="94"/>
      <c r="AF44" s="94"/>
      <c r="AG44" s="94"/>
      <c r="AH44" s="94" t="s">
        <v>428</v>
      </c>
      <c r="AI44" s="94"/>
      <c r="AJ44" s="94"/>
      <c r="AK44" s="94"/>
      <c r="AL44" s="94"/>
      <c r="AM44" s="94"/>
      <c r="AN44" s="94"/>
      <c r="AO44" s="94"/>
      <c r="AP44" s="94"/>
      <c r="AQ44" s="95"/>
      <c r="AR44" s="96"/>
      <c r="AS44" s="96"/>
      <c r="AT44" s="96"/>
      <c r="AU44" s="96"/>
      <c r="AV44" s="96"/>
      <c r="AW44" s="97"/>
      <c r="AX44" s="89">
        <f>AX45</f>
        <v>1900</v>
      </c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>
        <f>BP45</f>
        <v>27904.02</v>
      </c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>
        <f t="shared" si="0"/>
        <v>-26004.02</v>
      </c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101"/>
    </row>
    <row r="45" spans="1:104" ht="63" customHeight="1">
      <c r="A45" s="93" t="s">
        <v>427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 t="s">
        <v>26</v>
      </c>
      <c r="AC45" s="94"/>
      <c r="AD45" s="94"/>
      <c r="AE45" s="94"/>
      <c r="AF45" s="94"/>
      <c r="AG45" s="94"/>
      <c r="AH45" s="94" t="s">
        <v>429</v>
      </c>
      <c r="AI45" s="94"/>
      <c r="AJ45" s="94"/>
      <c r="AK45" s="94"/>
      <c r="AL45" s="94"/>
      <c r="AM45" s="94"/>
      <c r="AN45" s="94"/>
      <c r="AO45" s="94"/>
      <c r="AP45" s="94"/>
      <c r="AQ45" s="95"/>
      <c r="AR45" s="96"/>
      <c r="AS45" s="96"/>
      <c r="AT45" s="96"/>
      <c r="AU45" s="96"/>
      <c r="AV45" s="96"/>
      <c r="AW45" s="97"/>
      <c r="AX45" s="89">
        <f>AX46+AX47</f>
        <v>1900</v>
      </c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>
        <f>BP46+BP47</f>
        <v>27904.02</v>
      </c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>
        <f t="shared" si="0"/>
        <v>-26004.02</v>
      </c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101"/>
    </row>
    <row r="46" spans="1:104" ht="61.5" customHeight="1">
      <c r="A46" s="93" t="s">
        <v>427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 t="s">
        <v>26</v>
      </c>
      <c r="AC46" s="94"/>
      <c r="AD46" s="94"/>
      <c r="AE46" s="94"/>
      <c r="AF46" s="94"/>
      <c r="AG46" s="94"/>
      <c r="AH46" s="94" t="s">
        <v>430</v>
      </c>
      <c r="AI46" s="94"/>
      <c r="AJ46" s="94"/>
      <c r="AK46" s="94"/>
      <c r="AL46" s="94"/>
      <c r="AM46" s="94"/>
      <c r="AN46" s="94"/>
      <c r="AO46" s="94"/>
      <c r="AP46" s="94"/>
      <c r="AQ46" s="95"/>
      <c r="AR46" s="96"/>
      <c r="AS46" s="96"/>
      <c r="AT46" s="96"/>
      <c r="AU46" s="96"/>
      <c r="AV46" s="96"/>
      <c r="AW46" s="97"/>
      <c r="AX46" s="89">
        <v>1900</v>
      </c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>
        <v>1962.68</v>
      </c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>
        <f t="shared" si="0"/>
        <v>-62.680000000000064</v>
      </c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101"/>
    </row>
    <row r="47" spans="1:104" ht="61.5" customHeight="1">
      <c r="A47" s="93" t="s">
        <v>427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 t="s">
        <v>26</v>
      </c>
      <c r="AC47" s="94"/>
      <c r="AD47" s="94"/>
      <c r="AE47" s="94"/>
      <c r="AF47" s="94"/>
      <c r="AG47" s="94"/>
      <c r="AH47" s="94" t="s">
        <v>531</v>
      </c>
      <c r="AI47" s="94"/>
      <c r="AJ47" s="94"/>
      <c r="AK47" s="94"/>
      <c r="AL47" s="94"/>
      <c r="AM47" s="94"/>
      <c r="AN47" s="94"/>
      <c r="AO47" s="94"/>
      <c r="AP47" s="94"/>
      <c r="AQ47" s="95"/>
      <c r="AR47" s="96"/>
      <c r="AS47" s="96"/>
      <c r="AT47" s="96"/>
      <c r="AU47" s="96"/>
      <c r="AV47" s="96"/>
      <c r="AW47" s="97"/>
      <c r="AX47" s="89">
        <v>0</v>
      </c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>
        <v>25941.34</v>
      </c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>
        <f>AX47-BP47</f>
        <v>-25941.34</v>
      </c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101"/>
    </row>
    <row r="48" spans="1:104" ht="30.75" customHeight="1">
      <c r="A48" s="93" t="s">
        <v>42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 t="s">
        <v>26</v>
      </c>
      <c r="AC48" s="94"/>
      <c r="AD48" s="94"/>
      <c r="AE48" s="94"/>
      <c r="AF48" s="94"/>
      <c r="AG48" s="94"/>
      <c r="AH48" s="94" t="s">
        <v>419</v>
      </c>
      <c r="AI48" s="94"/>
      <c r="AJ48" s="94"/>
      <c r="AK48" s="94"/>
      <c r="AL48" s="94"/>
      <c r="AM48" s="94"/>
      <c r="AN48" s="94"/>
      <c r="AO48" s="94"/>
      <c r="AP48" s="94"/>
      <c r="AQ48" s="95"/>
      <c r="AR48" s="96"/>
      <c r="AS48" s="96"/>
      <c r="AT48" s="96"/>
      <c r="AU48" s="96"/>
      <c r="AV48" s="96"/>
      <c r="AW48" s="97"/>
      <c r="AX48" s="90">
        <f>AX52+AX49</f>
        <v>21700</v>
      </c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2"/>
      <c r="BN48" s="16"/>
      <c r="BO48" s="16"/>
      <c r="BP48" s="90">
        <f>BP52+BP49</f>
        <v>21700.33</v>
      </c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2"/>
      <c r="CF48" s="16"/>
      <c r="CG48" s="16"/>
      <c r="CH48" s="16"/>
      <c r="CI48" s="16"/>
      <c r="CJ48" s="90">
        <f t="shared" si="0"/>
        <v>-0.33000000000174623</v>
      </c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100"/>
    </row>
    <row r="49" spans="1:104" ht="30.75" customHeight="1">
      <c r="A49" s="93" t="s">
        <v>42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 t="s">
        <v>26</v>
      </c>
      <c r="AC49" s="94"/>
      <c r="AD49" s="94"/>
      <c r="AE49" s="94"/>
      <c r="AF49" s="94"/>
      <c r="AG49" s="94"/>
      <c r="AH49" s="94" t="s">
        <v>572</v>
      </c>
      <c r="AI49" s="94"/>
      <c r="AJ49" s="94"/>
      <c r="AK49" s="94"/>
      <c r="AL49" s="94"/>
      <c r="AM49" s="94"/>
      <c r="AN49" s="94"/>
      <c r="AO49" s="94"/>
      <c r="AP49" s="94"/>
      <c r="AQ49" s="95"/>
      <c r="AR49" s="96"/>
      <c r="AS49" s="96"/>
      <c r="AT49" s="96"/>
      <c r="AU49" s="96"/>
      <c r="AV49" s="96"/>
      <c r="AW49" s="97"/>
      <c r="AX49" s="90">
        <f>AX50+AX51</f>
        <v>9400</v>
      </c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2"/>
      <c r="BN49" s="16"/>
      <c r="BO49" s="16"/>
      <c r="BP49" s="90">
        <f>BP50+BP51</f>
        <v>9369.19</v>
      </c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2"/>
      <c r="CF49" s="16"/>
      <c r="CG49" s="16"/>
      <c r="CH49" s="16"/>
      <c r="CI49" s="16"/>
      <c r="CJ49" s="90">
        <f>AX49-BP49</f>
        <v>30.80999999999949</v>
      </c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100"/>
    </row>
    <row r="50" spans="1:104" ht="30.75" customHeight="1">
      <c r="A50" s="93" t="s">
        <v>42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 t="s">
        <v>26</v>
      </c>
      <c r="AC50" s="94"/>
      <c r="AD50" s="94"/>
      <c r="AE50" s="94"/>
      <c r="AF50" s="94"/>
      <c r="AG50" s="94"/>
      <c r="AH50" s="94" t="s">
        <v>573</v>
      </c>
      <c r="AI50" s="94"/>
      <c r="AJ50" s="94"/>
      <c r="AK50" s="94"/>
      <c r="AL50" s="94"/>
      <c r="AM50" s="94"/>
      <c r="AN50" s="94"/>
      <c r="AO50" s="94"/>
      <c r="AP50" s="94"/>
      <c r="AQ50" s="95"/>
      <c r="AR50" s="96"/>
      <c r="AS50" s="96"/>
      <c r="AT50" s="96"/>
      <c r="AU50" s="96"/>
      <c r="AV50" s="96"/>
      <c r="AW50" s="97"/>
      <c r="AX50" s="90">
        <v>9400</v>
      </c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16"/>
      <c r="BO50" s="16"/>
      <c r="BP50" s="90">
        <v>9217.5</v>
      </c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2"/>
      <c r="CF50" s="16"/>
      <c r="CG50" s="16"/>
      <c r="CH50" s="16"/>
      <c r="CI50" s="16"/>
      <c r="CJ50" s="90">
        <f>AX50-BP50</f>
        <v>182.5</v>
      </c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100"/>
    </row>
    <row r="51" spans="1:104" ht="30.75" customHeight="1">
      <c r="A51" s="93" t="s">
        <v>42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 t="s">
        <v>26</v>
      </c>
      <c r="AC51" s="94"/>
      <c r="AD51" s="94"/>
      <c r="AE51" s="94"/>
      <c r="AF51" s="94"/>
      <c r="AG51" s="94"/>
      <c r="AH51" s="94" t="s">
        <v>578</v>
      </c>
      <c r="AI51" s="94"/>
      <c r="AJ51" s="94"/>
      <c r="AK51" s="94"/>
      <c r="AL51" s="94"/>
      <c r="AM51" s="94"/>
      <c r="AN51" s="94"/>
      <c r="AO51" s="94"/>
      <c r="AP51" s="94"/>
      <c r="AQ51" s="95"/>
      <c r="AR51" s="96"/>
      <c r="AS51" s="96"/>
      <c r="AT51" s="96"/>
      <c r="AU51" s="96"/>
      <c r="AV51" s="96"/>
      <c r="AW51" s="97"/>
      <c r="AX51" s="90">
        <v>0</v>
      </c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2"/>
      <c r="BN51" s="16"/>
      <c r="BO51" s="16"/>
      <c r="BP51" s="90">
        <v>151.69</v>
      </c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2"/>
      <c r="CF51" s="16"/>
      <c r="CG51" s="16"/>
      <c r="CH51" s="16"/>
      <c r="CI51" s="16"/>
      <c r="CJ51" s="90">
        <f>AX51-BP51</f>
        <v>-151.69</v>
      </c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100"/>
    </row>
    <row r="52" spans="1:104" ht="40.5" customHeight="1">
      <c r="A52" s="93" t="s">
        <v>420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 t="s">
        <v>26</v>
      </c>
      <c r="AC52" s="94"/>
      <c r="AD52" s="94"/>
      <c r="AE52" s="94"/>
      <c r="AF52" s="94"/>
      <c r="AG52" s="94"/>
      <c r="AH52" s="94" t="s">
        <v>421</v>
      </c>
      <c r="AI52" s="94"/>
      <c r="AJ52" s="94"/>
      <c r="AK52" s="94"/>
      <c r="AL52" s="94"/>
      <c r="AM52" s="94"/>
      <c r="AN52" s="94"/>
      <c r="AO52" s="94"/>
      <c r="AP52" s="94"/>
      <c r="AQ52" s="95"/>
      <c r="AR52" s="96"/>
      <c r="AS52" s="96"/>
      <c r="AT52" s="96"/>
      <c r="AU52" s="96"/>
      <c r="AV52" s="96"/>
      <c r="AW52" s="97"/>
      <c r="AX52" s="90">
        <f>AX53+AX54</f>
        <v>12300</v>
      </c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2"/>
      <c r="BN52" s="16"/>
      <c r="BO52" s="16"/>
      <c r="BP52" s="90">
        <f>BP53+BP54</f>
        <v>12331.140000000001</v>
      </c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2"/>
      <c r="CF52" s="16"/>
      <c r="CG52" s="16"/>
      <c r="CH52" s="16"/>
      <c r="CI52" s="16"/>
      <c r="CJ52" s="90">
        <f t="shared" si="0"/>
        <v>-31.140000000001237</v>
      </c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100"/>
    </row>
    <row r="53" spans="1:104" ht="42.75" customHeight="1">
      <c r="A53" s="93" t="s">
        <v>420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 t="s">
        <v>26</v>
      </c>
      <c r="AC53" s="94"/>
      <c r="AD53" s="94"/>
      <c r="AE53" s="94"/>
      <c r="AF53" s="94"/>
      <c r="AG53" s="94"/>
      <c r="AH53" s="94" t="s">
        <v>422</v>
      </c>
      <c r="AI53" s="94"/>
      <c r="AJ53" s="94"/>
      <c r="AK53" s="94"/>
      <c r="AL53" s="94"/>
      <c r="AM53" s="94"/>
      <c r="AN53" s="94"/>
      <c r="AO53" s="94"/>
      <c r="AP53" s="94"/>
      <c r="AQ53" s="95"/>
      <c r="AR53" s="96"/>
      <c r="AS53" s="96"/>
      <c r="AT53" s="96"/>
      <c r="AU53" s="96"/>
      <c r="AV53" s="96"/>
      <c r="AW53" s="97"/>
      <c r="AX53" s="90">
        <v>12300</v>
      </c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2"/>
      <c r="BN53" s="16"/>
      <c r="BO53" s="16"/>
      <c r="BP53" s="90">
        <v>12320.1</v>
      </c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2"/>
      <c r="CF53" s="16"/>
      <c r="CG53" s="16"/>
      <c r="CH53" s="16"/>
      <c r="CI53" s="16"/>
      <c r="CJ53" s="90">
        <f>AX53-BP53</f>
        <v>-20.100000000000364</v>
      </c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100"/>
    </row>
    <row r="54" spans="1:104" ht="42.75" customHeight="1">
      <c r="A54" s="93" t="s">
        <v>420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 t="s">
        <v>26</v>
      </c>
      <c r="AC54" s="94"/>
      <c r="AD54" s="94"/>
      <c r="AE54" s="94"/>
      <c r="AF54" s="94"/>
      <c r="AG54" s="94"/>
      <c r="AH54" s="94" t="s">
        <v>482</v>
      </c>
      <c r="AI54" s="94"/>
      <c r="AJ54" s="94"/>
      <c r="AK54" s="94"/>
      <c r="AL54" s="94"/>
      <c r="AM54" s="94"/>
      <c r="AN54" s="94"/>
      <c r="AO54" s="94"/>
      <c r="AP54" s="94"/>
      <c r="AQ54" s="95"/>
      <c r="AR54" s="96"/>
      <c r="AS54" s="96"/>
      <c r="AT54" s="96"/>
      <c r="AU54" s="96"/>
      <c r="AV54" s="96"/>
      <c r="AW54" s="97"/>
      <c r="AX54" s="90">
        <v>0</v>
      </c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2"/>
      <c r="BN54" s="16"/>
      <c r="BO54" s="16"/>
      <c r="BP54" s="90">
        <v>11.04</v>
      </c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2"/>
      <c r="CF54" s="16"/>
      <c r="CG54" s="16"/>
      <c r="CH54" s="16"/>
      <c r="CI54" s="16"/>
      <c r="CJ54" s="90">
        <f>AX54-BP54</f>
        <v>-11.04</v>
      </c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100"/>
    </row>
    <row r="55" spans="1:104" ht="18" customHeight="1">
      <c r="A55" s="160" t="s">
        <v>43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7" t="s">
        <v>407</v>
      </c>
      <c r="AC55" s="17"/>
      <c r="AD55" s="17" t="s">
        <v>26</v>
      </c>
      <c r="AE55" s="104" t="s">
        <v>26</v>
      </c>
      <c r="AF55" s="105"/>
      <c r="AG55" s="106"/>
      <c r="AH55" s="103" t="s">
        <v>44</v>
      </c>
      <c r="AI55" s="103"/>
      <c r="AJ55" s="103"/>
      <c r="AK55" s="103"/>
      <c r="AL55" s="103"/>
      <c r="AM55" s="103"/>
      <c r="AN55" s="103"/>
      <c r="AO55" s="103"/>
      <c r="AP55" s="103"/>
      <c r="AQ55" s="104"/>
      <c r="AR55" s="105"/>
      <c r="AS55" s="105"/>
      <c r="AT55" s="105"/>
      <c r="AU55" s="105"/>
      <c r="AV55" s="105"/>
      <c r="AW55" s="106"/>
      <c r="AX55" s="102">
        <f>AX56+AX60+AX69</f>
        <v>1082200</v>
      </c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8"/>
      <c r="BO55" s="18"/>
      <c r="BP55" s="102">
        <f>BP56+BP60+BP69</f>
        <v>1083563.49</v>
      </c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8"/>
      <c r="CG55" s="18"/>
      <c r="CH55" s="18"/>
      <c r="CI55" s="18"/>
      <c r="CJ55" s="102">
        <f>AX55-BP55</f>
        <v>-1363.4899999999907</v>
      </c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</row>
    <row r="56" spans="1:104" ht="18" customHeight="1">
      <c r="A56" s="98" t="s">
        <v>45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5"/>
      <c r="AC56" s="15"/>
      <c r="AD56" s="15" t="s">
        <v>26</v>
      </c>
      <c r="AE56" s="95" t="s">
        <v>26</v>
      </c>
      <c r="AF56" s="96"/>
      <c r="AG56" s="97"/>
      <c r="AH56" s="94" t="s">
        <v>46</v>
      </c>
      <c r="AI56" s="94"/>
      <c r="AJ56" s="94"/>
      <c r="AK56" s="94"/>
      <c r="AL56" s="94"/>
      <c r="AM56" s="94"/>
      <c r="AN56" s="94"/>
      <c r="AO56" s="94"/>
      <c r="AP56" s="94"/>
      <c r="AQ56" s="95"/>
      <c r="AR56" s="96"/>
      <c r="AS56" s="96"/>
      <c r="AT56" s="96"/>
      <c r="AU56" s="96"/>
      <c r="AV56" s="96"/>
      <c r="AW56" s="97"/>
      <c r="AX56" s="90">
        <f>AX57</f>
        <v>15600</v>
      </c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2"/>
      <c r="BN56" s="16"/>
      <c r="BO56" s="16"/>
      <c r="BP56" s="90">
        <f>BP57</f>
        <v>15803.099999999999</v>
      </c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2"/>
      <c r="CF56" s="16"/>
      <c r="CG56" s="16"/>
      <c r="CH56" s="16"/>
      <c r="CI56" s="16"/>
      <c r="CJ56" s="90">
        <f>CJ57</f>
        <v>-203.09999999999854</v>
      </c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100"/>
    </row>
    <row r="57" spans="1:104" ht="53.25" customHeight="1">
      <c r="A57" s="98" t="s">
        <v>47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15"/>
      <c r="AC57" s="15"/>
      <c r="AD57" s="15" t="s">
        <v>26</v>
      </c>
      <c r="AE57" s="95" t="s">
        <v>26</v>
      </c>
      <c r="AF57" s="96"/>
      <c r="AG57" s="97"/>
      <c r="AH57" s="94" t="s">
        <v>48</v>
      </c>
      <c r="AI57" s="94"/>
      <c r="AJ57" s="94"/>
      <c r="AK57" s="94"/>
      <c r="AL57" s="94"/>
      <c r="AM57" s="94"/>
      <c r="AN57" s="94"/>
      <c r="AO57" s="94"/>
      <c r="AP57" s="94"/>
      <c r="AQ57" s="95"/>
      <c r="AR57" s="96"/>
      <c r="AS57" s="96"/>
      <c r="AT57" s="96"/>
      <c r="AU57" s="96"/>
      <c r="AV57" s="96"/>
      <c r="AW57" s="97"/>
      <c r="AX57" s="90">
        <f>AX58+AX59</f>
        <v>15600</v>
      </c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2"/>
      <c r="BN57" s="16"/>
      <c r="BO57" s="16"/>
      <c r="BP57" s="90">
        <f>BP58+BP59</f>
        <v>15803.099999999999</v>
      </c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2"/>
      <c r="CF57" s="16"/>
      <c r="CG57" s="16"/>
      <c r="CH57" s="16"/>
      <c r="CI57" s="16"/>
      <c r="CJ57" s="90">
        <f aca="true" t="shared" si="2" ref="CJ57:CJ70">AX57-BP57</f>
        <v>-203.09999999999854</v>
      </c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100"/>
    </row>
    <row r="58" spans="1:104" ht="51.75" customHeight="1">
      <c r="A58" s="98" t="s">
        <v>47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5"/>
      <c r="AC58" s="15"/>
      <c r="AD58" s="15" t="s">
        <v>26</v>
      </c>
      <c r="AE58" s="95" t="s">
        <v>26</v>
      </c>
      <c r="AF58" s="96"/>
      <c r="AG58" s="97"/>
      <c r="AH58" s="94" t="s">
        <v>49</v>
      </c>
      <c r="AI58" s="94"/>
      <c r="AJ58" s="94"/>
      <c r="AK58" s="94"/>
      <c r="AL58" s="94"/>
      <c r="AM58" s="94"/>
      <c r="AN58" s="94"/>
      <c r="AO58" s="94"/>
      <c r="AP58" s="94"/>
      <c r="AQ58" s="95"/>
      <c r="AR58" s="96"/>
      <c r="AS58" s="96"/>
      <c r="AT58" s="96"/>
      <c r="AU58" s="96"/>
      <c r="AV58" s="96"/>
      <c r="AW58" s="97"/>
      <c r="AX58" s="90">
        <v>15600</v>
      </c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2"/>
      <c r="BN58" s="16"/>
      <c r="BO58" s="16"/>
      <c r="BP58" s="90">
        <v>13120.81</v>
      </c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2"/>
      <c r="CF58" s="16"/>
      <c r="CG58" s="16"/>
      <c r="CH58" s="16"/>
      <c r="CI58" s="16"/>
      <c r="CJ58" s="90">
        <f t="shared" si="2"/>
        <v>2479.1900000000005</v>
      </c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100"/>
    </row>
    <row r="59" spans="1:104" ht="52.5" customHeight="1">
      <c r="A59" s="98" t="s">
        <v>47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5"/>
      <c r="AC59" s="15"/>
      <c r="AD59" s="15" t="s">
        <v>26</v>
      </c>
      <c r="AE59" s="95" t="s">
        <v>26</v>
      </c>
      <c r="AF59" s="96"/>
      <c r="AG59" s="97"/>
      <c r="AH59" s="94" t="s">
        <v>50</v>
      </c>
      <c r="AI59" s="94"/>
      <c r="AJ59" s="94"/>
      <c r="AK59" s="94"/>
      <c r="AL59" s="94"/>
      <c r="AM59" s="94"/>
      <c r="AN59" s="94"/>
      <c r="AO59" s="94"/>
      <c r="AP59" s="94"/>
      <c r="AQ59" s="95"/>
      <c r="AR59" s="96"/>
      <c r="AS59" s="96"/>
      <c r="AT59" s="96"/>
      <c r="AU59" s="96"/>
      <c r="AV59" s="96"/>
      <c r="AW59" s="97"/>
      <c r="AX59" s="90">
        <v>0</v>
      </c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2"/>
      <c r="BN59" s="16"/>
      <c r="BO59" s="16"/>
      <c r="BP59" s="90">
        <v>2682.29</v>
      </c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2"/>
      <c r="CF59" s="16"/>
      <c r="CG59" s="16"/>
      <c r="CH59" s="16"/>
      <c r="CI59" s="16"/>
      <c r="CJ59" s="90">
        <f t="shared" si="2"/>
        <v>-2682.29</v>
      </c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100"/>
    </row>
    <row r="60" spans="1:104" ht="18" customHeight="1">
      <c r="A60" s="98" t="s">
        <v>51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15"/>
      <c r="AC60" s="15"/>
      <c r="AD60" s="15" t="s">
        <v>26</v>
      </c>
      <c r="AE60" s="95" t="s">
        <v>26</v>
      </c>
      <c r="AF60" s="96"/>
      <c r="AG60" s="97"/>
      <c r="AH60" s="94" t="s">
        <v>52</v>
      </c>
      <c r="AI60" s="94"/>
      <c r="AJ60" s="94"/>
      <c r="AK60" s="94"/>
      <c r="AL60" s="94"/>
      <c r="AM60" s="94"/>
      <c r="AN60" s="94"/>
      <c r="AO60" s="94"/>
      <c r="AP60" s="94"/>
      <c r="AQ60" s="95"/>
      <c r="AR60" s="96"/>
      <c r="AS60" s="96"/>
      <c r="AT60" s="96"/>
      <c r="AU60" s="96"/>
      <c r="AV60" s="96"/>
      <c r="AW60" s="97"/>
      <c r="AX60" s="89">
        <f>AX61+AX65</f>
        <v>229400</v>
      </c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16"/>
      <c r="BO60" s="16"/>
      <c r="BP60" s="89">
        <f>BP61+BP65</f>
        <v>229352.71999999997</v>
      </c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16"/>
      <c r="CG60" s="16"/>
      <c r="CH60" s="16"/>
      <c r="CI60" s="16"/>
      <c r="CJ60" s="89">
        <f t="shared" si="2"/>
        <v>47.28000000002794</v>
      </c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</row>
    <row r="61" spans="1:104" ht="18" customHeight="1">
      <c r="A61" s="98" t="s">
        <v>53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15"/>
      <c r="AC61" s="15"/>
      <c r="AD61" s="15" t="s">
        <v>26</v>
      </c>
      <c r="AE61" s="95" t="s">
        <v>26</v>
      </c>
      <c r="AF61" s="96"/>
      <c r="AG61" s="97"/>
      <c r="AH61" s="94" t="s">
        <v>54</v>
      </c>
      <c r="AI61" s="94"/>
      <c r="AJ61" s="94"/>
      <c r="AK61" s="94"/>
      <c r="AL61" s="94"/>
      <c r="AM61" s="94"/>
      <c r="AN61" s="94"/>
      <c r="AO61" s="94"/>
      <c r="AP61" s="94"/>
      <c r="AQ61" s="95"/>
      <c r="AR61" s="96"/>
      <c r="AS61" s="96"/>
      <c r="AT61" s="96"/>
      <c r="AU61" s="96"/>
      <c r="AV61" s="96"/>
      <c r="AW61" s="97"/>
      <c r="AX61" s="90">
        <f>AX62+AX63+AX64</f>
        <v>26900</v>
      </c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2"/>
      <c r="BN61" s="16"/>
      <c r="BO61" s="16"/>
      <c r="BP61" s="90">
        <f>BP62+BP63+BP64</f>
        <v>26892.77</v>
      </c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2"/>
      <c r="CF61" s="16"/>
      <c r="CG61" s="16"/>
      <c r="CH61" s="16"/>
      <c r="CI61" s="16"/>
      <c r="CJ61" s="90">
        <f t="shared" si="2"/>
        <v>7.229999999999563</v>
      </c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100"/>
    </row>
    <row r="62" spans="1:104" ht="18" customHeight="1">
      <c r="A62" s="98" t="s">
        <v>53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15"/>
      <c r="AC62" s="15"/>
      <c r="AD62" s="15" t="s">
        <v>26</v>
      </c>
      <c r="AE62" s="95" t="s">
        <v>26</v>
      </c>
      <c r="AF62" s="96"/>
      <c r="AG62" s="97"/>
      <c r="AH62" s="94" t="s">
        <v>55</v>
      </c>
      <c r="AI62" s="94"/>
      <c r="AJ62" s="94"/>
      <c r="AK62" s="94"/>
      <c r="AL62" s="94"/>
      <c r="AM62" s="94"/>
      <c r="AN62" s="94"/>
      <c r="AO62" s="94"/>
      <c r="AP62" s="94"/>
      <c r="AQ62" s="95"/>
      <c r="AR62" s="96"/>
      <c r="AS62" s="96"/>
      <c r="AT62" s="96"/>
      <c r="AU62" s="96"/>
      <c r="AV62" s="96"/>
      <c r="AW62" s="97"/>
      <c r="AX62" s="90">
        <v>26900</v>
      </c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2"/>
      <c r="BN62" s="16"/>
      <c r="BO62" s="16"/>
      <c r="BP62" s="90">
        <v>26494.99</v>
      </c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2"/>
      <c r="CF62" s="16"/>
      <c r="CG62" s="16"/>
      <c r="CH62" s="16"/>
      <c r="CI62" s="16"/>
      <c r="CJ62" s="90">
        <f t="shared" si="2"/>
        <v>405.0099999999984</v>
      </c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100"/>
    </row>
    <row r="63" spans="1:104" ht="18" customHeight="1">
      <c r="A63" s="98" t="s">
        <v>53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15"/>
      <c r="AC63" s="15"/>
      <c r="AD63" s="15" t="s">
        <v>26</v>
      </c>
      <c r="AE63" s="95" t="s">
        <v>26</v>
      </c>
      <c r="AF63" s="96"/>
      <c r="AG63" s="97"/>
      <c r="AH63" s="94" t="s">
        <v>483</v>
      </c>
      <c r="AI63" s="94"/>
      <c r="AJ63" s="94"/>
      <c r="AK63" s="94"/>
      <c r="AL63" s="94"/>
      <c r="AM63" s="94"/>
      <c r="AN63" s="94"/>
      <c r="AO63" s="94"/>
      <c r="AP63" s="94"/>
      <c r="AQ63" s="95"/>
      <c r="AR63" s="96"/>
      <c r="AS63" s="96"/>
      <c r="AT63" s="96"/>
      <c r="AU63" s="96"/>
      <c r="AV63" s="96"/>
      <c r="AW63" s="97"/>
      <c r="AX63" s="90">
        <v>0</v>
      </c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2"/>
      <c r="BN63" s="16"/>
      <c r="BO63" s="16"/>
      <c r="BP63" s="90">
        <v>22.78</v>
      </c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2"/>
      <c r="CF63" s="16"/>
      <c r="CG63" s="16"/>
      <c r="CH63" s="16"/>
      <c r="CI63" s="16"/>
      <c r="CJ63" s="90">
        <f>AX63-BP63</f>
        <v>-22.78</v>
      </c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100"/>
    </row>
    <row r="64" spans="1:104" ht="18" customHeight="1">
      <c r="A64" s="98" t="s">
        <v>53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15"/>
      <c r="AC64" s="15"/>
      <c r="AD64" s="15" t="s">
        <v>26</v>
      </c>
      <c r="AE64" s="95" t="s">
        <v>26</v>
      </c>
      <c r="AF64" s="96"/>
      <c r="AG64" s="97"/>
      <c r="AH64" s="94" t="s">
        <v>560</v>
      </c>
      <c r="AI64" s="94"/>
      <c r="AJ64" s="94"/>
      <c r="AK64" s="94"/>
      <c r="AL64" s="94"/>
      <c r="AM64" s="94"/>
      <c r="AN64" s="94"/>
      <c r="AO64" s="94"/>
      <c r="AP64" s="94"/>
      <c r="AQ64" s="95"/>
      <c r="AR64" s="96"/>
      <c r="AS64" s="96"/>
      <c r="AT64" s="96"/>
      <c r="AU64" s="96"/>
      <c r="AV64" s="96"/>
      <c r="AW64" s="97"/>
      <c r="AX64" s="90">
        <v>0</v>
      </c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2"/>
      <c r="BN64" s="16"/>
      <c r="BO64" s="16"/>
      <c r="BP64" s="90">
        <v>375</v>
      </c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2"/>
      <c r="CF64" s="16"/>
      <c r="CG64" s="16"/>
      <c r="CH64" s="16"/>
      <c r="CI64" s="16"/>
      <c r="CJ64" s="90">
        <f>AX64-BP64</f>
        <v>-375</v>
      </c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100"/>
    </row>
    <row r="65" spans="1:104" ht="18" customHeight="1">
      <c r="A65" s="98" t="s">
        <v>56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15"/>
      <c r="AC65" s="15"/>
      <c r="AD65" s="15" t="s">
        <v>26</v>
      </c>
      <c r="AE65" s="95" t="s">
        <v>26</v>
      </c>
      <c r="AF65" s="96"/>
      <c r="AG65" s="97"/>
      <c r="AH65" s="94" t="s">
        <v>57</v>
      </c>
      <c r="AI65" s="94"/>
      <c r="AJ65" s="94"/>
      <c r="AK65" s="94"/>
      <c r="AL65" s="94"/>
      <c r="AM65" s="94"/>
      <c r="AN65" s="94"/>
      <c r="AO65" s="94"/>
      <c r="AP65" s="94"/>
      <c r="AQ65" s="95"/>
      <c r="AR65" s="96"/>
      <c r="AS65" s="96"/>
      <c r="AT65" s="96"/>
      <c r="AU65" s="96"/>
      <c r="AV65" s="96"/>
      <c r="AW65" s="97"/>
      <c r="AX65" s="90">
        <f>AX66+AX67+AX68</f>
        <v>202500</v>
      </c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2"/>
      <c r="BN65" s="16"/>
      <c r="BO65" s="16"/>
      <c r="BP65" s="90">
        <f>BP66+BP67+BP68</f>
        <v>202459.94999999998</v>
      </c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2"/>
      <c r="CF65" s="16"/>
      <c r="CG65" s="16"/>
      <c r="CH65" s="16"/>
      <c r="CI65" s="16"/>
      <c r="CJ65" s="90">
        <f t="shared" si="2"/>
        <v>40.05000000001746</v>
      </c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100"/>
    </row>
    <row r="66" spans="1:104" ht="18" customHeight="1">
      <c r="A66" s="98" t="s">
        <v>56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15"/>
      <c r="AC66" s="15"/>
      <c r="AD66" s="15" t="s">
        <v>26</v>
      </c>
      <c r="AE66" s="95" t="s">
        <v>26</v>
      </c>
      <c r="AF66" s="96"/>
      <c r="AG66" s="97"/>
      <c r="AH66" s="94" t="s">
        <v>58</v>
      </c>
      <c r="AI66" s="94"/>
      <c r="AJ66" s="94"/>
      <c r="AK66" s="94"/>
      <c r="AL66" s="94"/>
      <c r="AM66" s="94"/>
      <c r="AN66" s="94"/>
      <c r="AO66" s="94"/>
      <c r="AP66" s="94"/>
      <c r="AQ66" s="95"/>
      <c r="AR66" s="96"/>
      <c r="AS66" s="96"/>
      <c r="AT66" s="96"/>
      <c r="AU66" s="96"/>
      <c r="AV66" s="96"/>
      <c r="AW66" s="97"/>
      <c r="AX66" s="90">
        <v>202500</v>
      </c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2"/>
      <c r="BN66" s="16"/>
      <c r="BO66" s="16"/>
      <c r="BP66" s="90">
        <v>197307.91</v>
      </c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2"/>
      <c r="CF66" s="16"/>
      <c r="CG66" s="16"/>
      <c r="CH66" s="16"/>
      <c r="CI66" s="16"/>
      <c r="CJ66" s="90">
        <f t="shared" si="2"/>
        <v>5192.0899999999965</v>
      </c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100"/>
    </row>
    <row r="67" spans="1:104" ht="24" customHeight="1">
      <c r="A67" s="98" t="s">
        <v>56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15"/>
      <c r="AC67" s="15"/>
      <c r="AD67" s="15" t="s">
        <v>26</v>
      </c>
      <c r="AE67" s="95" t="s">
        <v>26</v>
      </c>
      <c r="AF67" s="96"/>
      <c r="AG67" s="97"/>
      <c r="AH67" s="94" t="s">
        <v>59</v>
      </c>
      <c r="AI67" s="94"/>
      <c r="AJ67" s="94"/>
      <c r="AK67" s="94"/>
      <c r="AL67" s="94"/>
      <c r="AM67" s="94"/>
      <c r="AN67" s="94"/>
      <c r="AO67" s="94"/>
      <c r="AP67" s="94"/>
      <c r="AQ67" s="95"/>
      <c r="AR67" s="96"/>
      <c r="AS67" s="96"/>
      <c r="AT67" s="96"/>
      <c r="AU67" s="96"/>
      <c r="AV67" s="96"/>
      <c r="AW67" s="97"/>
      <c r="AX67" s="90">
        <v>0</v>
      </c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2"/>
      <c r="BN67" s="16"/>
      <c r="BO67" s="16"/>
      <c r="BP67" s="90">
        <v>5058.71</v>
      </c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2"/>
      <c r="CF67" s="16"/>
      <c r="CG67" s="16"/>
      <c r="CH67" s="16"/>
      <c r="CI67" s="16"/>
      <c r="CJ67" s="90">
        <f t="shared" si="2"/>
        <v>-5058.71</v>
      </c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100"/>
    </row>
    <row r="68" spans="1:104" ht="24" customHeight="1">
      <c r="A68" s="98" t="s">
        <v>56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15"/>
      <c r="AC68" s="15"/>
      <c r="AD68" s="15" t="s">
        <v>26</v>
      </c>
      <c r="AE68" s="95" t="s">
        <v>26</v>
      </c>
      <c r="AF68" s="96"/>
      <c r="AG68" s="97"/>
      <c r="AH68" s="94" t="s">
        <v>484</v>
      </c>
      <c r="AI68" s="94"/>
      <c r="AJ68" s="94"/>
      <c r="AK68" s="94"/>
      <c r="AL68" s="94"/>
      <c r="AM68" s="94"/>
      <c r="AN68" s="94"/>
      <c r="AO68" s="94"/>
      <c r="AP68" s="94"/>
      <c r="AQ68" s="95"/>
      <c r="AR68" s="96"/>
      <c r="AS68" s="96"/>
      <c r="AT68" s="96"/>
      <c r="AU68" s="96"/>
      <c r="AV68" s="96"/>
      <c r="AW68" s="97"/>
      <c r="AX68" s="90">
        <v>0</v>
      </c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2"/>
      <c r="BN68" s="16"/>
      <c r="BO68" s="16"/>
      <c r="BP68" s="90">
        <v>93.33</v>
      </c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2"/>
      <c r="CF68" s="16"/>
      <c r="CG68" s="16"/>
      <c r="CH68" s="16"/>
      <c r="CI68" s="16"/>
      <c r="CJ68" s="90">
        <f>AX68-BP68</f>
        <v>-93.33</v>
      </c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100"/>
    </row>
    <row r="69" spans="1:104" ht="19.5" customHeight="1">
      <c r="A69" s="98" t="s">
        <v>60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15"/>
      <c r="AC69" s="15"/>
      <c r="AD69" s="15" t="s">
        <v>26</v>
      </c>
      <c r="AE69" s="95" t="s">
        <v>26</v>
      </c>
      <c r="AF69" s="96"/>
      <c r="AG69" s="97"/>
      <c r="AH69" s="94" t="s">
        <v>61</v>
      </c>
      <c r="AI69" s="94"/>
      <c r="AJ69" s="94"/>
      <c r="AK69" s="94"/>
      <c r="AL69" s="94"/>
      <c r="AM69" s="94"/>
      <c r="AN69" s="94"/>
      <c r="AO69" s="94"/>
      <c r="AP69" s="94"/>
      <c r="AQ69" s="95"/>
      <c r="AR69" s="96"/>
      <c r="AS69" s="96"/>
      <c r="AT69" s="96"/>
      <c r="AU69" s="96"/>
      <c r="AV69" s="96"/>
      <c r="AW69" s="97"/>
      <c r="AX69" s="89">
        <f>AX70+AX75</f>
        <v>837200</v>
      </c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16"/>
      <c r="BO69" s="16"/>
      <c r="BP69" s="89">
        <f>BP70+BP75</f>
        <v>838407.67</v>
      </c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16"/>
      <c r="CG69" s="16"/>
      <c r="CH69" s="16"/>
      <c r="CI69" s="16"/>
      <c r="CJ69" s="90">
        <f t="shared" si="2"/>
        <v>-1207.670000000042</v>
      </c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100"/>
    </row>
    <row r="70" spans="1:104" ht="58.5" customHeight="1">
      <c r="A70" s="98" t="s">
        <v>62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15"/>
      <c r="AC70" s="15"/>
      <c r="AD70" s="15" t="s">
        <v>26</v>
      </c>
      <c r="AE70" s="95" t="s">
        <v>26</v>
      </c>
      <c r="AF70" s="96"/>
      <c r="AG70" s="97"/>
      <c r="AH70" s="94" t="s">
        <v>63</v>
      </c>
      <c r="AI70" s="94"/>
      <c r="AJ70" s="94"/>
      <c r="AK70" s="94"/>
      <c r="AL70" s="94"/>
      <c r="AM70" s="94"/>
      <c r="AN70" s="94"/>
      <c r="AO70" s="94"/>
      <c r="AP70" s="94"/>
      <c r="AQ70" s="95"/>
      <c r="AR70" s="96"/>
      <c r="AS70" s="96"/>
      <c r="AT70" s="96"/>
      <c r="AU70" s="96"/>
      <c r="AV70" s="96"/>
      <c r="AW70" s="97"/>
      <c r="AX70" s="90">
        <f>AX71</f>
        <v>706400</v>
      </c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2"/>
      <c r="BN70" s="16"/>
      <c r="BO70" s="16"/>
      <c r="BP70" s="90">
        <f>BP71</f>
        <v>707600.66</v>
      </c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2"/>
      <c r="CF70" s="16"/>
      <c r="CG70" s="16"/>
      <c r="CH70" s="16"/>
      <c r="CI70" s="16"/>
      <c r="CJ70" s="90">
        <f t="shared" si="2"/>
        <v>-1200.6600000000326</v>
      </c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100"/>
    </row>
    <row r="71" spans="1:104" ht="84" customHeight="1">
      <c r="A71" s="98" t="s">
        <v>64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15"/>
      <c r="AC71" s="15"/>
      <c r="AD71" s="15" t="s">
        <v>26</v>
      </c>
      <c r="AE71" s="95" t="s">
        <v>26</v>
      </c>
      <c r="AF71" s="96"/>
      <c r="AG71" s="97"/>
      <c r="AH71" s="94" t="s">
        <v>65</v>
      </c>
      <c r="AI71" s="94"/>
      <c r="AJ71" s="94"/>
      <c r="AK71" s="94"/>
      <c r="AL71" s="94"/>
      <c r="AM71" s="94"/>
      <c r="AN71" s="94"/>
      <c r="AO71" s="94"/>
      <c r="AP71" s="94"/>
      <c r="AQ71" s="95"/>
      <c r="AR71" s="96"/>
      <c r="AS71" s="96"/>
      <c r="AT71" s="96"/>
      <c r="AU71" s="96"/>
      <c r="AV71" s="96"/>
      <c r="AW71" s="97"/>
      <c r="AX71" s="90">
        <f>AX72+AX73+AX74</f>
        <v>706400</v>
      </c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2"/>
      <c r="BN71" s="16"/>
      <c r="BO71" s="16"/>
      <c r="BP71" s="90">
        <f>BP72+BP73+BP74</f>
        <v>707600.66</v>
      </c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2"/>
      <c r="CF71" s="16"/>
      <c r="CG71" s="16"/>
      <c r="CH71" s="16"/>
      <c r="CI71" s="16"/>
      <c r="CJ71" s="90">
        <f>CJ72</f>
        <v>8497.51000000001</v>
      </c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100"/>
    </row>
    <row r="72" spans="1:104" ht="85.5" customHeight="1">
      <c r="A72" s="98" t="s">
        <v>64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15"/>
      <c r="AC72" s="15"/>
      <c r="AD72" s="15" t="s">
        <v>26</v>
      </c>
      <c r="AE72" s="95" t="s">
        <v>26</v>
      </c>
      <c r="AF72" s="96"/>
      <c r="AG72" s="97"/>
      <c r="AH72" s="94" t="s">
        <v>66</v>
      </c>
      <c r="AI72" s="94"/>
      <c r="AJ72" s="94"/>
      <c r="AK72" s="94"/>
      <c r="AL72" s="94"/>
      <c r="AM72" s="94"/>
      <c r="AN72" s="94"/>
      <c r="AO72" s="94"/>
      <c r="AP72" s="94"/>
      <c r="AQ72" s="95"/>
      <c r="AR72" s="96"/>
      <c r="AS72" s="96"/>
      <c r="AT72" s="96"/>
      <c r="AU72" s="96"/>
      <c r="AV72" s="96"/>
      <c r="AW72" s="97"/>
      <c r="AX72" s="90">
        <v>706400</v>
      </c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2"/>
      <c r="BN72" s="16"/>
      <c r="BO72" s="16"/>
      <c r="BP72" s="90">
        <v>697902.49</v>
      </c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2"/>
      <c r="CF72" s="16"/>
      <c r="CG72" s="16"/>
      <c r="CH72" s="16"/>
      <c r="CI72" s="16"/>
      <c r="CJ72" s="90">
        <f aca="true" t="shared" si="3" ref="CJ72:CJ81">AX72-BP72</f>
        <v>8497.51000000001</v>
      </c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100"/>
    </row>
    <row r="73" spans="1:104" ht="81" customHeight="1">
      <c r="A73" s="98" t="s">
        <v>64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15"/>
      <c r="AC73" s="15"/>
      <c r="AD73" s="15" t="s">
        <v>26</v>
      </c>
      <c r="AE73" s="95" t="s">
        <v>26</v>
      </c>
      <c r="AF73" s="96"/>
      <c r="AG73" s="97"/>
      <c r="AH73" s="94" t="s">
        <v>67</v>
      </c>
      <c r="AI73" s="94"/>
      <c r="AJ73" s="94"/>
      <c r="AK73" s="94"/>
      <c r="AL73" s="94"/>
      <c r="AM73" s="94"/>
      <c r="AN73" s="94"/>
      <c r="AO73" s="94"/>
      <c r="AP73" s="94"/>
      <c r="AQ73" s="95"/>
      <c r="AR73" s="96"/>
      <c r="AS73" s="96"/>
      <c r="AT73" s="96"/>
      <c r="AU73" s="96"/>
      <c r="AV73" s="96"/>
      <c r="AW73" s="97"/>
      <c r="AX73" s="90">
        <v>0</v>
      </c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2"/>
      <c r="BN73" s="16"/>
      <c r="BO73" s="16"/>
      <c r="BP73" s="90">
        <v>8506.37</v>
      </c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2"/>
      <c r="CF73" s="16"/>
      <c r="CG73" s="16"/>
      <c r="CH73" s="16"/>
      <c r="CI73" s="16"/>
      <c r="CJ73" s="90">
        <f t="shared" si="3"/>
        <v>-8506.37</v>
      </c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100"/>
    </row>
    <row r="74" spans="1:104" ht="81" customHeight="1">
      <c r="A74" s="98" t="s">
        <v>64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15"/>
      <c r="AC74" s="15"/>
      <c r="AD74" s="15" t="s">
        <v>26</v>
      </c>
      <c r="AE74" s="95" t="s">
        <v>26</v>
      </c>
      <c r="AF74" s="96"/>
      <c r="AG74" s="97"/>
      <c r="AH74" s="94" t="s">
        <v>579</v>
      </c>
      <c r="AI74" s="94"/>
      <c r="AJ74" s="94"/>
      <c r="AK74" s="94"/>
      <c r="AL74" s="94"/>
      <c r="AM74" s="94"/>
      <c r="AN74" s="94"/>
      <c r="AO74" s="94"/>
      <c r="AP74" s="94"/>
      <c r="AQ74" s="95"/>
      <c r="AR74" s="96"/>
      <c r="AS74" s="96"/>
      <c r="AT74" s="96"/>
      <c r="AU74" s="96"/>
      <c r="AV74" s="96"/>
      <c r="AW74" s="97"/>
      <c r="AX74" s="90">
        <v>0</v>
      </c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2"/>
      <c r="BN74" s="16"/>
      <c r="BO74" s="16"/>
      <c r="BP74" s="90">
        <v>1191.8</v>
      </c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2"/>
      <c r="CF74" s="16"/>
      <c r="CG74" s="16"/>
      <c r="CH74" s="16"/>
      <c r="CI74" s="16"/>
      <c r="CJ74" s="90">
        <f>AX74-BP74</f>
        <v>-1191.8</v>
      </c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100"/>
    </row>
    <row r="75" spans="1:104" ht="63" customHeight="1">
      <c r="A75" s="98" t="s">
        <v>68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15"/>
      <c r="AC75" s="15"/>
      <c r="AD75" s="15" t="s">
        <v>26</v>
      </c>
      <c r="AE75" s="95" t="s">
        <v>26</v>
      </c>
      <c r="AF75" s="96"/>
      <c r="AG75" s="97"/>
      <c r="AH75" s="94" t="s">
        <v>69</v>
      </c>
      <c r="AI75" s="94"/>
      <c r="AJ75" s="94"/>
      <c r="AK75" s="94"/>
      <c r="AL75" s="94"/>
      <c r="AM75" s="94"/>
      <c r="AN75" s="94"/>
      <c r="AO75" s="94"/>
      <c r="AP75" s="94"/>
      <c r="AQ75" s="95"/>
      <c r="AR75" s="96"/>
      <c r="AS75" s="96"/>
      <c r="AT75" s="96"/>
      <c r="AU75" s="96"/>
      <c r="AV75" s="96"/>
      <c r="AW75" s="97"/>
      <c r="AX75" s="90">
        <f>AX76</f>
        <v>130800</v>
      </c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2"/>
      <c r="BN75" s="16"/>
      <c r="BO75" s="16"/>
      <c r="BP75" s="90">
        <f>BP76</f>
        <v>130807.01</v>
      </c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2"/>
      <c r="CF75" s="16"/>
      <c r="CG75" s="16"/>
      <c r="CH75" s="16"/>
      <c r="CI75" s="16"/>
      <c r="CJ75" s="90">
        <f t="shared" si="3"/>
        <v>-7.009999999994761</v>
      </c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100"/>
    </row>
    <row r="76" spans="1:104" ht="82.5" customHeight="1">
      <c r="A76" s="98" t="s">
        <v>70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15"/>
      <c r="AC76" s="15"/>
      <c r="AD76" s="15" t="s">
        <v>26</v>
      </c>
      <c r="AE76" s="95" t="s">
        <v>26</v>
      </c>
      <c r="AF76" s="96"/>
      <c r="AG76" s="97"/>
      <c r="AH76" s="94" t="s">
        <v>71</v>
      </c>
      <c r="AI76" s="94"/>
      <c r="AJ76" s="94"/>
      <c r="AK76" s="94"/>
      <c r="AL76" s="94"/>
      <c r="AM76" s="94"/>
      <c r="AN76" s="94"/>
      <c r="AO76" s="94"/>
      <c r="AP76" s="94"/>
      <c r="AQ76" s="95"/>
      <c r="AR76" s="96"/>
      <c r="AS76" s="96"/>
      <c r="AT76" s="96"/>
      <c r="AU76" s="96"/>
      <c r="AV76" s="96"/>
      <c r="AW76" s="97"/>
      <c r="AX76" s="90">
        <f>AX77+AX78+AX79</f>
        <v>130800</v>
      </c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2"/>
      <c r="BN76" s="16"/>
      <c r="BO76" s="16"/>
      <c r="BP76" s="90">
        <f>BP77+BP78+BP79</f>
        <v>130807.01</v>
      </c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2"/>
      <c r="CF76" s="16"/>
      <c r="CG76" s="16"/>
      <c r="CH76" s="16"/>
      <c r="CI76" s="16"/>
      <c r="CJ76" s="90">
        <f t="shared" si="3"/>
        <v>-7.009999999994761</v>
      </c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100"/>
    </row>
    <row r="77" spans="1:104" ht="88.5" customHeight="1">
      <c r="A77" s="98" t="s">
        <v>70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15"/>
      <c r="AC77" s="15"/>
      <c r="AD77" s="15" t="s">
        <v>26</v>
      </c>
      <c r="AE77" s="95" t="s">
        <v>26</v>
      </c>
      <c r="AF77" s="96"/>
      <c r="AG77" s="97"/>
      <c r="AH77" s="94" t="s">
        <v>72</v>
      </c>
      <c r="AI77" s="94"/>
      <c r="AJ77" s="94"/>
      <c r="AK77" s="94"/>
      <c r="AL77" s="94"/>
      <c r="AM77" s="94"/>
      <c r="AN77" s="94"/>
      <c r="AO77" s="94"/>
      <c r="AP77" s="94"/>
      <c r="AQ77" s="95"/>
      <c r="AR77" s="96"/>
      <c r="AS77" s="96"/>
      <c r="AT77" s="96"/>
      <c r="AU77" s="96"/>
      <c r="AV77" s="96"/>
      <c r="AW77" s="97"/>
      <c r="AX77" s="90">
        <v>130800</v>
      </c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2"/>
      <c r="BN77" s="16"/>
      <c r="BO77" s="16"/>
      <c r="BP77" s="90">
        <v>130501.45</v>
      </c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2"/>
      <c r="CF77" s="16"/>
      <c r="CG77" s="16"/>
      <c r="CH77" s="16"/>
      <c r="CI77" s="16"/>
      <c r="CJ77" s="90">
        <f t="shared" si="3"/>
        <v>298.5500000000029</v>
      </c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100"/>
    </row>
    <row r="78" spans="1:104" ht="88.5" customHeight="1">
      <c r="A78" s="98" t="s">
        <v>70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15"/>
      <c r="AC78" s="15"/>
      <c r="AD78" s="15" t="s">
        <v>26</v>
      </c>
      <c r="AE78" s="95" t="s">
        <v>26</v>
      </c>
      <c r="AF78" s="96"/>
      <c r="AG78" s="97"/>
      <c r="AH78" s="94" t="s">
        <v>431</v>
      </c>
      <c r="AI78" s="94"/>
      <c r="AJ78" s="94"/>
      <c r="AK78" s="94"/>
      <c r="AL78" s="94"/>
      <c r="AM78" s="94"/>
      <c r="AN78" s="94"/>
      <c r="AO78" s="94"/>
      <c r="AP78" s="94"/>
      <c r="AQ78" s="95"/>
      <c r="AR78" s="96"/>
      <c r="AS78" s="96"/>
      <c r="AT78" s="96"/>
      <c r="AU78" s="96"/>
      <c r="AV78" s="96"/>
      <c r="AW78" s="97"/>
      <c r="AX78" s="90">
        <v>0</v>
      </c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2"/>
      <c r="BN78" s="16"/>
      <c r="BO78" s="16"/>
      <c r="BP78" s="90">
        <v>55.56</v>
      </c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2"/>
      <c r="CF78" s="16"/>
      <c r="CG78" s="16"/>
      <c r="CH78" s="16"/>
      <c r="CI78" s="16"/>
      <c r="CJ78" s="90">
        <f>AX78-BP78</f>
        <v>-55.56</v>
      </c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100"/>
    </row>
    <row r="79" spans="1:104" ht="88.5" customHeight="1">
      <c r="A79" s="98" t="s">
        <v>70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5"/>
      <c r="AC79" s="15"/>
      <c r="AD79" s="15" t="s">
        <v>26</v>
      </c>
      <c r="AE79" s="95" t="s">
        <v>26</v>
      </c>
      <c r="AF79" s="96"/>
      <c r="AG79" s="97"/>
      <c r="AH79" s="94" t="s">
        <v>543</v>
      </c>
      <c r="AI79" s="94"/>
      <c r="AJ79" s="94"/>
      <c r="AK79" s="94"/>
      <c r="AL79" s="94"/>
      <c r="AM79" s="94"/>
      <c r="AN79" s="94"/>
      <c r="AO79" s="94"/>
      <c r="AP79" s="94"/>
      <c r="AQ79" s="95"/>
      <c r="AR79" s="96"/>
      <c r="AS79" s="96"/>
      <c r="AT79" s="96"/>
      <c r="AU79" s="96"/>
      <c r="AV79" s="96"/>
      <c r="AW79" s="97"/>
      <c r="AX79" s="90">
        <v>0</v>
      </c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2"/>
      <c r="BN79" s="16"/>
      <c r="BO79" s="16"/>
      <c r="BP79" s="90">
        <v>250</v>
      </c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2"/>
      <c r="CF79" s="16"/>
      <c r="CG79" s="16"/>
      <c r="CH79" s="16"/>
      <c r="CI79" s="16"/>
      <c r="CJ79" s="90">
        <f>AX79-BP79</f>
        <v>-250</v>
      </c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100"/>
    </row>
    <row r="80" spans="1:104" ht="18.75" customHeight="1">
      <c r="A80" s="160" t="s">
        <v>73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7"/>
      <c r="AC80" s="17"/>
      <c r="AD80" s="17" t="s">
        <v>26</v>
      </c>
      <c r="AE80" s="104" t="s">
        <v>26</v>
      </c>
      <c r="AF80" s="105"/>
      <c r="AG80" s="106"/>
      <c r="AH80" s="103" t="s">
        <v>74</v>
      </c>
      <c r="AI80" s="103"/>
      <c r="AJ80" s="103"/>
      <c r="AK80" s="103"/>
      <c r="AL80" s="103"/>
      <c r="AM80" s="103"/>
      <c r="AN80" s="103"/>
      <c r="AO80" s="103"/>
      <c r="AP80" s="103"/>
      <c r="AQ80" s="104"/>
      <c r="AR80" s="105"/>
      <c r="AS80" s="105"/>
      <c r="AT80" s="105"/>
      <c r="AU80" s="105"/>
      <c r="AV80" s="105"/>
      <c r="AW80" s="106"/>
      <c r="AX80" s="162">
        <f>AX81</f>
        <v>25000</v>
      </c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4"/>
      <c r="BN80" s="18"/>
      <c r="BO80" s="18"/>
      <c r="BP80" s="162">
        <f>BP81</f>
        <v>23485</v>
      </c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4"/>
      <c r="CF80" s="18"/>
      <c r="CG80" s="18"/>
      <c r="CH80" s="18"/>
      <c r="CI80" s="18"/>
      <c r="CJ80" s="162">
        <f t="shared" si="3"/>
        <v>1515</v>
      </c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65"/>
    </row>
    <row r="81" spans="1:104" ht="65.25" customHeight="1">
      <c r="A81" s="98" t="s">
        <v>75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15"/>
      <c r="AC81" s="15"/>
      <c r="AD81" s="15" t="s">
        <v>26</v>
      </c>
      <c r="AE81" s="95" t="s">
        <v>26</v>
      </c>
      <c r="AF81" s="96"/>
      <c r="AG81" s="97"/>
      <c r="AH81" s="94" t="s">
        <v>76</v>
      </c>
      <c r="AI81" s="94"/>
      <c r="AJ81" s="94"/>
      <c r="AK81" s="94"/>
      <c r="AL81" s="94"/>
      <c r="AM81" s="94"/>
      <c r="AN81" s="94"/>
      <c r="AO81" s="94"/>
      <c r="AP81" s="94"/>
      <c r="AQ81" s="95"/>
      <c r="AR81" s="96"/>
      <c r="AS81" s="96"/>
      <c r="AT81" s="96"/>
      <c r="AU81" s="96"/>
      <c r="AV81" s="96"/>
      <c r="AW81" s="97"/>
      <c r="AX81" s="90">
        <f>AX82</f>
        <v>25000</v>
      </c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2"/>
      <c r="BN81" s="16"/>
      <c r="BO81" s="16"/>
      <c r="BP81" s="90">
        <f>BP82</f>
        <v>23485</v>
      </c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2"/>
      <c r="CF81" s="16"/>
      <c r="CG81" s="16"/>
      <c r="CH81" s="16"/>
      <c r="CI81" s="16"/>
      <c r="CJ81" s="90">
        <f t="shared" si="3"/>
        <v>1515</v>
      </c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100"/>
    </row>
    <row r="82" spans="1:104" ht="99" customHeight="1">
      <c r="A82" s="98" t="s">
        <v>77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15"/>
      <c r="AC82" s="15"/>
      <c r="AD82" s="15" t="s">
        <v>26</v>
      </c>
      <c r="AE82" s="95" t="s">
        <v>26</v>
      </c>
      <c r="AF82" s="96"/>
      <c r="AG82" s="97"/>
      <c r="AH82" s="94" t="s">
        <v>78</v>
      </c>
      <c r="AI82" s="94"/>
      <c r="AJ82" s="94"/>
      <c r="AK82" s="94"/>
      <c r="AL82" s="94"/>
      <c r="AM82" s="94"/>
      <c r="AN82" s="94"/>
      <c r="AO82" s="94"/>
      <c r="AP82" s="94"/>
      <c r="AQ82" s="95"/>
      <c r="AR82" s="96"/>
      <c r="AS82" s="96"/>
      <c r="AT82" s="96"/>
      <c r="AU82" s="96"/>
      <c r="AV82" s="96"/>
      <c r="AW82" s="97"/>
      <c r="AX82" s="90">
        <f>AX83+AX84</f>
        <v>25000</v>
      </c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2"/>
      <c r="BN82" s="16"/>
      <c r="BO82" s="16"/>
      <c r="BP82" s="90">
        <f>BP83+BP84</f>
        <v>23485</v>
      </c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2"/>
      <c r="CF82" s="16"/>
      <c r="CG82" s="16"/>
      <c r="CH82" s="16"/>
      <c r="CI82" s="16"/>
      <c r="CJ82" s="90">
        <f>CJ83</f>
        <v>1665</v>
      </c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100"/>
    </row>
    <row r="83" spans="1:104" ht="94.5" customHeight="1">
      <c r="A83" s="98" t="s">
        <v>77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15"/>
      <c r="AC83" s="15"/>
      <c r="AD83" s="15" t="s">
        <v>26</v>
      </c>
      <c r="AE83" s="95" t="s">
        <v>26</v>
      </c>
      <c r="AF83" s="96"/>
      <c r="AG83" s="97"/>
      <c r="AH83" s="94" t="s">
        <v>79</v>
      </c>
      <c r="AI83" s="94"/>
      <c r="AJ83" s="94"/>
      <c r="AK83" s="94"/>
      <c r="AL83" s="94"/>
      <c r="AM83" s="94"/>
      <c r="AN83" s="94"/>
      <c r="AO83" s="94"/>
      <c r="AP83" s="94"/>
      <c r="AQ83" s="95"/>
      <c r="AR83" s="96"/>
      <c r="AS83" s="96"/>
      <c r="AT83" s="96"/>
      <c r="AU83" s="96"/>
      <c r="AV83" s="96"/>
      <c r="AW83" s="97"/>
      <c r="AX83" s="90">
        <v>25000</v>
      </c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2"/>
      <c r="BN83" s="16"/>
      <c r="BO83" s="16"/>
      <c r="BP83" s="90">
        <v>23335</v>
      </c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2"/>
      <c r="CF83" s="16"/>
      <c r="CG83" s="16"/>
      <c r="CH83" s="16"/>
      <c r="CI83" s="16"/>
      <c r="CJ83" s="90">
        <f>AX83-BP83</f>
        <v>1665</v>
      </c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100"/>
    </row>
    <row r="84" spans="1:104" ht="94.5" customHeight="1">
      <c r="A84" s="98" t="s">
        <v>77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15"/>
      <c r="AC84" s="15"/>
      <c r="AD84" s="15" t="s">
        <v>26</v>
      </c>
      <c r="AE84" s="95" t="s">
        <v>26</v>
      </c>
      <c r="AF84" s="96"/>
      <c r="AG84" s="97"/>
      <c r="AH84" s="94" t="s">
        <v>562</v>
      </c>
      <c r="AI84" s="94"/>
      <c r="AJ84" s="94"/>
      <c r="AK84" s="94"/>
      <c r="AL84" s="94"/>
      <c r="AM84" s="94"/>
      <c r="AN84" s="94"/>
      <c r="AO84" s="94"/>
      <c r="AP84" s="94"/>
      <c r="AQ84" s="95"/>
      <c r="AR84" s="96"/>
      <c r="AS84" s="96"/>
      <c r="AT84" s="96"/>
      <c r="AU84" s="96"/>
      <c r="AV84" s="96"/>
      <c r="AW84" s="97"/>
      <c r="AX84" s="90">
        <v>0</v>
      </c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2"/>
      <c r="BN84" s="16"/>
      <c r="BO84" s="16"/>
      <c r="BP84" s="90">
        <v>150</v>
      </c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2"/>
      <c r="CF84" s="16"/>
      <c r="CG84" s="16"/>
      <c r="CH84" s="16"/>
      <c r="CI84" s="16"/>
      <c r="CJ84" s="90">
        <f>AX84-BP84</f>
        <v>-150</v>
      </c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100"/>
    </row>
    <row r="85" spans="1:104" ht="54.75" customHeight="1">
      <c r="A85" s="160" t="s">
        <v>80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7"/>
      <c r="AC85" s="17"/>
      <c r="AD85" s="17" t="s">
        <v>26</v>
      </c>
      <c r="AE85" s="104" t="s">
        <v>26</v>
      </c>
      <c r="AF85" s="105"/>
      <c r="AG85" s="106"/>
      <c r="AH85" s="103" t="s">
        <v>81</v>
      </c>
      <c r="AI85" s="103"/>
      <c r="AJ85" s="103"/>
      <c r="AK85" s="103"/>
      <c r="AL85" s="103"/>
      <c r="AM85" s="103"/>
      <c r="AN85" s="103"/>
      <c r="AO85" s="103"/>
      <c r="AP85" s="103"/>
      <c r="AQ85" s="104"/>
      <c r="AR85" s="105"/>
      <c r="AS85" s="105"/>
      <c r="AT85" s="105"/>
      <c r="AU85" s="105"/>
      <c r="AV85" s="105"/>
      <c r="AW85" s="106"/>
      <c r="AX85" s="162">
        <f>AX86</f>
        <v>1800</v>
      </c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4"/>
      <c r="BN85" s="18"/>
      <c r="BO85" s="18"/>
      <c r="BP85" s="162">
        <f>BP86</f>
        <v>1809.95</v>
      </c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4"/>
      <c r="CF85" s="18"/>
      <c r="CG85" s="18"/>
      <c r="CH85" s="18"/>
      <c r="CI85" s="18"/>
      <c r="CJ85" s="162">
        <f>AX85-BP85</f>
        <v>-9.950000000000045</v>
      </c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5"/>
    </row>
    <row r="86" spans="1:104" ht="14.25" customHeight="1">
      <c r="A86" s="98" t="s">
        <v>82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15"/>
      <c r="AC86" s="15"/>
      <c r="AD86" s="15" t="s">
        <v>26</v>
      </c>
      <c r="AE86" s="95" t="s">
        <v>26</v>
      </c>
      <c r="AF86" s="96"/>
      <c r="AG86" s="97"/>
      <c r="AH86" s="94" t="s">
        <v>83</v>
      </c>
      <c r="AI86" s="94"/>
      <c r="AJ86" s="94"/>
      <c r="AK86" s="94"/>
      <c r="AL86" s="94"/>
      <c r="AM86" s="94"/>
      <c r="AN86" s="94"/>
      <c r="AO86" s="94"/>
      <c r="AP86" s="94"/>
      <c r="AQ86" s="95"/>
      <c r="AR86" s="96"/>
      <c r="AS86" s="96"/>
      <c r="AT86" s="96"/>
      <c r="AU86" s="96"/>
      <c r="AV86" s="96"/>
      <c r="AW86" s="97"/>
      <c r="AX86" s="90">
        <f>AX87</f>
        <v>1800</v>
      </c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2"/>
      <c r="BN86" s="16"/>
      <c r="BO86" s="16"/>
      <c r="BP86" s="90">
        <f>BP87</f>
        <v>1809.95</v>
      </c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2"/>
      <c r="CF86" s="16"/>
      <c r="CG86" s="16"/>
      <c r="CH86" s="16"/>
      <c r="CI86" s="16"/>
      <c r="CJ86" s="90">
        <f>CJ87</f>
        <v>-9.950000000000045</v>
      </c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100"/>
    </row>
    <row r="87" spans="1:104" ht="33.75" customHeight="1">
      <c r="A87" s="98" t="s">
        <v>84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15"/>
      <c r="AC87" s="15"/>
      <c r="AD87" s="15" t="s">
        <v>26</v>
      </c>
      <c r="AE87" s="95" t="s">
        <v>26</v>
      </c>
      <c r="AF87" s="96"/>
      <c r="AG87" s="97"/>
      <c r="AH87" s="94" t="s">
        <v>85</v>
      </c>
      <c r="AI87" s="94"/>
      <c r="AJ87" s="94"/>
      <c r="AK87" s="94"/>
      <c r="AL87" s="94"/>
      <c r="AM87" s="94"/>
      <c r="AN87" s="94"/>
      <c r="AO87" s="94"/>
      <c r="AP87" s="94"/>
      <c r="AQ87" s="95"/>
      <c r="AR87" s="96"/>
      <c r="AS87" s="96"/>
      <c r="AT87" s="96"/>
      <c r="AU87" s="96"/>
      <c r="AV87" s="96"/>
      <c r="AW87" s="97"/>
      <c r="AX87" s="90">
        <f>AX88</f>
        <v>1800</v>
      </c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2"/>
      <c r="BN87" s="16"/>
      <c r="BO87" s="16"/>
      <c r="BP87" s="90">
        <f>BP88</f>
        <v>1809.95</v>
      </c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2"/>
      <c r="CF87" s="16"/>
      <c r="CG87" s="16"/>
      <c r="CH87" s="16"/>
      <c r="CI87" s="16"/>
      <c r="CJ87" s="90">
        <f>CJ88</f>
        <v>-9.950000000000045</v>
      </c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100"/>
    </row>
    <row r="88" spans="1:104" ht="52.5" customHeight="1">
      <c r="A88" s="98" t="s">
        <v>86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15"/>
      <c r="AC88" s="15"/>
      <c r="AD88" s="15" t="s">
        <v>26</v>
      </c>
      <c r="AE88" s="95" t="s">
        <v>26</v>
      </c>
      <c r="AF88" s="96"/>
      <c r="AG88" s="97"/>
      <c r="AH88" s="94" t="s">
        <v>87</v>
      </c>
      <c r="AI88" s="94"/>
      <c r="AJ88" s="94"/>
      <c r="AK88" s="94"/>
      <c r="AL88" s="94"/>
      <c r="AM88" s="94"/>
      <c r="AN88" s="94"/>
      <c r="AO88" s="94"/>
      <c r="AP88" s="94"/>
      <c r="AQ88" s="95"/>
      <c r="AR88" s="96"/>
      <c r="AS88" s="96"/>
      <c r="AT88" s="96"/>
      <c r="AU88" s="96"/>
      <c r="AV88" s="96"/>
      <c r="AW88" s="97"/>
      <c r="AX88" s="90">
        <f>AX89+AX90</f>
        <v>1800</v>
      </c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2"/>
      <c r="BN88" s="16"/>
      <c r="BO88" s="16"/>
      <c r="BP88" s="90">
        <f>BP89+BP90+BP91</f>
        <v>1809.95</v>
      </c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2"/>
      <c r="CF88" s="16"/>
      <c r="CG88" s="16"/>
      <c r="CH88" s="16"/>
      <c r="CI88" s="16"/>
      <c r="CJ88" s="90">
        <f>AX88-BP88</f>
        <v>-9.950000000000045</v>
      </c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100"/>
    </row>
    <row r="89" spans="1:104" ht="49.5" customHeight="1">
      <c r="A89" s="98" t="s">
        <v>86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15"/>
      <c r="AC89" s="15"/>
      <c r="AD89" s="15" t="s">
        <v>26</v>
      </c>
      <c r="AE89" s="95" t="s">
        <v>26</v>
      </c>
      <c r="AF89" s="96"/>
      <c r="AG89" s="97"/>
      <c r="AH89" s="94" t="s">
        <v>88</v>
      </c>
      <c r="AI89" s="94"/>
      <c r="AJ89" s="94"/>
      <c r="AK89" s="94"/>
      <c r="AL89" s="94"/>
      <c r="AM89" s="94"/>
      <c r="AN89" s="94"/>
      <c r="AO89" s="94"/>
      <c r="AP89" s="94"/>
      <c r="AQ89" s="95"/>
      <c r="AR89" s="96"/>
      <c r="AS89" s="96"/>
      <c r="AT89" s="96"/>
      <c r="AU89" s="96"/>
      <c r="AV89" s="96"/>
      <c r="AW89" s="97"/>
      <c r="AX89" s="90">
        <v>1800</v>
      </c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2"/>
      <c r="BN89" s="16"/>
      <c r="BO89" s="16"/>
      <c r="BP89" s="90">
        <v>907.76</v>
      </c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2"/>
      <c r="CF89" s="16"/>
      <c r="CG89" s="16"/>
      <c r="CH89" s="16"/>
      <c r="CI89" s="16"/>
      <c r="CJ89" s="90">
        <f>AX89-BP89</f>
        <v>892.24</v>
      </c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100"/>
    </row>
    <row r="90" spans="1:104" ht="51" customHeight="1">
      <c r="A90" s="98" t="s">
        <v>86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15"/>
      <c r="AC90" s="15"/>
      <c r="AD90" s="15" t="s">
        <v>26</v>
      </c>
      <c r="AE90" s="95" t="s">
        <v>26</v>
      </c>
      <c r="AF90" s="96"/>
      <c r="AG90" s="97"/>
      <c r="AH90" s="94" t="s">
        <v>89</v>
      </c>
      <c r="AI90" s="94"/>
      <c r="AJ90" s="94"/>
      <c r="AK90" s="94"/>
      <c r="AL90" s="94"/>
      <c r="AM90" s="94"/>
      <c r="AN90" s="94"/>
      <c r="AO90" s="94"/>
      <c r="AP90" s="94"/>
      <c r="AQ90" s="95"/>
      <c r="AR90" s="96"/>
      <c r="AS90" s="96"/>
      <c r="AT90" s="96"/>
      <c r="AU90" s="96"/>
      <c r="AV90" s="96"/>
      <c r="AW90" s="97"/>
      <c r="AX90" s="90">
        <v>0</v>
      </c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2"/>
      <c r="BN90" s="16"/>
      <c r="BO90" s="16"/>
      <c r="BP90" s="90">
        <v>902.19</v>
      </c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2"/>
      <c r="CF90" s="16"/>
      <c r="CG90" s="16"/>
      <c r="CH90" s="16"/>
      <c r="CI90" s="16"/>
      <c r="CJ90" s="90">
        <f>AX90-BP90</f>
        <v>-902.19</v>
      </c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100"/>
    </row>
    <row r="91" spans="1:104" ht="51" customHeight="1">
      <c r="A91" s="98" t="s">
        <v>86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15"/>
      <c r="AC91" s="15"/>
      <c r="AD91" s="15" t="s">
        <v>26</v>
      </c>
      <c r="AE91" s="95" t="s">
        <v>26</v>
      </c>
      <c r="AF91" s="96"/>
      <c r="AG91" s="97"/>
      <c r="AH91" s="94" t="s">
        <v>555</v>
      </c>
      <c r="AI91" s="94"/>
      <c r="AJ91" s="94"/>
      <c r="AK91" s="94"/>
      <c r="AL91" s="94"/>
      <c r="AM91" s="94"/>
      <c r="AN91" s="94"/>
      <c r="AO91" s="94"/>
      <c r="AP91" s="94"/>
      <c r="AQ91" s="95"/>
      <c r="AR91" s="96"/>
      <c r="AS91" s="96"/>
      <c r="AT91" s="96"/>
      <c r="AU91" s="96"/>
      <c r="AV91" s="96"/>
      <c r="AW91" s="97"/>
      <c r="AX91" s="90">
        <v>0</v>
      </c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2"/>
      <c r="BN91" s="16"/>
      <c r="BO91" s="16"/>
      <c r="BP91" s="90">
        <v>0</v>
      </c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2"/>
      <c r="CF91" s="16"/>
      <c r="CG91" s="16"/>
      <c r="CH91" s="16"/>
      <c r="CI91" s="16"/>
      <c r="CJ91" s="90">
        <f>AX91-BP91</f>
        <v>0</v>
      </c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100"/>
    </row>
    <row r="92" spans="1:104" ht="59.25" customHeight="1">
      <c r="A92" s="160" t="s">
        <v>90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5"/>
      <c r="AC92" s="15"/>
      <c r="AD92" s="15" t="s">
        <v>26</v>
      </c>
      <c r="AE92" s="95" t="s">
        <v>26</v>
      </c>
      <c r="AF92" s="96"/>
      <c r="AG92" s="97"/>
      <c r="AH92" s="103" t="s">
        <v>91</v>
      </c>
      <c r="AI92" s="103"/>
      <c r="AJ92" s="103"/>
      <c r="AK92" s="103"/>
      <c r="AL92" s="103"/>
      <c r="AM92" s="103"/>
      <c r="AN92" s="103"/>
      <c r="AO92" s="103"/>
      <c r="AP92" s="103"/>
      <c r="AQ92" s="104"/>
      <c r="AR92" s="105"/>
      <c r="AS92" s="105"/>
      <c r="AT92" s="105"/>
      <c r="AU92" s="105"/>
      <c r="AV92" s="105"/>
      <c r="AW92" s="106"/>
      <c r="AX92" s="162">
        <f>AX93</f>
        <v>859600</v>
      </c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4"/>
      <c r="BN92" s="18"/>
      <c r="BO92" s="18"/>
      <c r="BP92" s="162">
        <f>BP93</f>
        <v>874813.9400000001</v>
      </c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4"/>
      <c r="CF92" s="18"/>
      <c r="CG92" s="18"/>
      <c r="CH92" s="18"/>
      <c r="CI92" s="18"/>
      <c r="CJ92" s="162">
        <f>CJ93</f>
        <v>-15213.94000000006</v>
      </c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5"/>
    </row>
    <row r="93" spans="1:104" ht="108" customHeight="1">
      <c r="A93" s="98" t="s">
        <v>92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15"/>
      <c r="AC93" s="15"/>
      <c r="AD93" s="15" t="s">
        <v>26</v>
      </c>
      <c r="AE93" s="95" t="s">
        <v>26</v>
      </c>
      <c r="AF93" s="96"/>
      <c r="AG93" s="97"/>
      <c r="AH93" s="94" t="s">
        <v>93</v>
      </c>
      <c r="AI93" s="94"/>
      <c r="AJ93" s="94"/>
      <c r="AK93" s="94"/>
      <c r="AL93" s="94"/>
      <c r="AM93" s="94"/>
      <c r="AN93" s="94"/>
      <c r="AO93" s="94"/>
      <c r="AP93" s="94"/>
      <c r="AQ93" s="95"/>
      <c r="AR93" s="96"/>
      <c r="AS93" s="96"/>
      <c r="AT93" s="96"/>
      <c r="AU93" s="96"/>
      <c r="AV93" s="96"/>
      <c r="AW93" s="97"/>
      <c r="AX93" s="90">
        <f>AX94+AX96</f>
        <v>859600</v>
      </c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2"/>
      <c r="BN93" s="16"/>
      <c r="BO93" s="16"/>
      <c r="BP93" s="90">
        <f>BP94+BP96+BP99</f>
        <v>874813.9400000001</v>
      </c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2"/>
      <c r="CF93" s="16"/>
      <c r="CG93" s="16"/>
      <c r="CH93" s="16"/>
      <c r="CI93" s="16"/>
      <c r="CJ93" s="90">
        <f>AX93-BP93</f>
        <v>-15213.94000000006</v>
      </c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100"/>
    </row>
    <row r="94" spans="1:104" ht="84.75" customHeight="1">
      <c r="A94" s="98" t="s">
        <v>94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15"/>
      <c r="AC94" s="15"/>
      <c r="AD94" s="15" t="s">
        <v>26</v>
      </c>
      <c r="AE94" s="95" t="s">
        <v>26</v>
      </c>
      <c r="AF94" s="96"/>
      <c r="AG94" s="97"/>
      <c r="AH94" s="94" t="s">
        <v>95</v>
      </c>
      <c r="AI94" s="94"/>
      <c r="AJ94" s="94"/>
      <c r="AK94" s="94"/>
      <c r="AL94" s="94"/>
      <c r="AM94" s="94"/>
      <c r="AN94" s="94"/>
      <c r="AO94" s="94"/>
      <c r="AP94" s="94"/>
      <c r="AQ94" s="95"/>
      <c r="AR94" s="96"/>
      <c r="AS94" s="96"/>
      <c r="AT94" s="96"/>
      <c r="AU94" s="96"/>
      <c r="AV94" s="96"/>
      <c r="AW94" s="97"/>
      <c r="AX94" s="90">
        <f>AX95</f>
        <v>817800</v>
      </c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2"/>
      <c r="BN94" s="16"/>
      <c r="BO94" s="16"/>
      <c r="BP94" s="90">
        <f>BP95</f>
        <v>832992.55</v>
      </c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2"/>
      <c r="CF94" s="16"/>
      <c r="CG94" s="16"/>
      <c r="CH94" s="16"/>
      <c r="CI94" s="16"/>
      <c r="CJ94" s="90">
        <f>CJ95</f>
        <v>-15192.550000000047</v>
      </c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100"/>
    </row>
    <row r="95" spans="1:104" ht="96.75" customHeight="1">
      <c r="A95" s="98" t="s">
        <v>96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15"/>
      <c r="AC95" s="15"/>
      <c r="AD95" s="15" t="s">
        <v>26</v>
      </c>
      <c r="AE95" s="95" t="s">
        <v>26</v>
      </c>
      <c r="AF95" s="96"/>
      <c r="AG95" s="97"/>
      <c r="AH95" s="94" t="s">
        <v>97</v>
      </c>
      <c r="AI95" s="94"/>
      <c r="AJ95" s="94"/>
      <c r="AK95" s="94"/>
      <c r="AL95" s="94"/>
      <c r="AM95" s="94"/>
      <c r="AN95" s="94"/>
      <c r="AO95" s="94"/>
      <c r="AP95" s="94"/>
      <c r="AQ95" s="95"/>
      <c r="AR95" s="96"/>
      <c r="AS95" s="96"/>
      <c r="AT95" s="96"/>
      <c r="AU95" s="96"/>
      <c r="AV95" s="96"/>
      <c r="AW95" s="97"/>
      <c r="AX95" s="90">
        <v>817800</v>
      </c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2"/>
      <c r="BN95" s="16"/>
      <c r="BO95" s="16"/>
      <c r="BP95" s="90">
        <v>832992.55</v>
      </c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2"/>
      <c r="CF95" s="16"/>
      <c r="CG95" s="16"/>
      <c r="CH95" s="16"/>
      <c r="CI95" s="16"/>
      <c r="CJ95" s="90">
        <f>AX95-BP95</f>
        <v>-15192.550000000047</v>
      </c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100"/>
    </row>
    <row r="96" spans="1:104" ht="106.5" customHeight="1">
      <c r="A96" s="98" t="s">
        <v>432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15"/>
      <c r="AC96" s="15"/>
      <c r="AD96" s="15" t="s">
        <v>26</v>
      </c>
      <c r="AE96" s="58"/>
      <c r="AF96" s="59"/>
      <c r="AG96" s="60"/>
      <c r="AH96" s="94" t="s">
        <v>240</v>
      </c>
      <c r="AI96" s="94"/>
      <c r="AJ96" s="94"/>
      <c r="AK96" s="94"/>
      <c r="AL96" s="94"/>
      <c r="AM96" s="94"/>
      <c r="AN96" s="94"/>
      <c r="AO96" s="94"/>
      <c r="AP96" s="94"/>
      <c r="AQ96" s="95"/>
      <c r="AR96" s="96"/>
      <c r="AS96" s="96"/>
      <c r="AT96" s="96"/>
      <c r="AU96" s="96"/>
      <c r="AV96" s="96"/>
      <c r="AW96" s="97"/>
      <c r="AX96" s="90">
        <f>AX97</f>
        <v>41800</v>
      </c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57"/>
      <c r="BL96" s="57"/>
      <c r="BM96" s="61"/>
      <c r="BN96" s="16"/>
      <c r="BO96" s="16"/>
      <c r="BP96" s="90">
        <f>BP97</f>
        <v>41821.39</v>
      </c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57"/>
      <c r="CC96" s="57"/>
      <c r="CD96" s="57"/>
      <c r="CE96" s="61"/>
      <c r="CF96" s="16"/>
      <c r="CG96" s="16"/>
      <c r="CH96" s="16"/>
      <c r="CI96" s="16"/>
      <c r="CJ96" s="90">
        <f>CJ97</f>
        <v>-21.389999999999418</v>
      </c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100"/>
    </row>
    <row r="97" spans="1:104" ht="95.25" customHeight="1">
      <c r="A97" s="98" t="s">
        <v>433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15"/>
      <c r="AC97" s="15"/>
      <c r="AD97" s="15" t="s">
        <v>26</v>
      </c>
      <c r="AE97" s="58"/>
      <c r="AF97" s="59"/>
      <c r="AG97" s="60"/>
      <c r="AH97" s="94" t="s">
        <v>241</v>
      </c>
      <c r="AI97" s="94"/>
      <c r="AJ97" s="94"/>
      <c r="AK97" s="94"/>
      <c r="AL97" s="94"/>
      <c r="AM97" s="94"/>
      <c r="AN97" s="94"/>
      <c r="AO97" s="94"/>
      <c r="AP97" s="94"/>
      <c r="AQ97" s="95"/>
      <c r="AR97" s="96"/>
      <c r="AS97" s="96"/>
      <c r="AT97" s="96"/>
      <c r="AU97" s="96"/>
      <c r="AV97" s="96"/>
      <c r="AW97" s="97"/>
      <c r="AX97" s="90">
        <v>41800</v>
      </c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57"/>
      <c r="BL97" s="57"/>
      <c r="BM97" s="61"/>
      <c r="BN97" s="16"/>
      <c r="BO97" s="16"/>
      <c r="BP97" s="90">
        <v>41821.39</v>
      </c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57"/>
      <c r="CC97" s="57"/>
      <c r="CD97" s="57"/>
      <c r="CE97" s="61"/>
      <c r="CF97" s="16"/>
      <c r="CG97" s="16"/>
      <c r="CH97" s="16"/>
      <c r="CI97" s="16"/>
      <c r="CJ97" s="90">
        <f>AX97-BP97</f>
        <v>-21.389999999999418</v>
      </c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100"/>
    </row>
    <row r="98" spans="1:104" ht="95.25" customHeight="1">
      <c r="A98" s="98" t="s">
        <v>557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15"/>
      <c r="AC98" s="15"/>
      <c r="AD98" s="15" t="s">
        <v>26</v>
      </c>
      <c r="AE98" s="58"/>
      <c r="AF98" s="59"/>
      <c r="AG98" s="60"/>
      <c r="AH98" s="94" t="s">
        <v>556</v>
      </c>
      <c r="AI98" s="94"/>
      <c r="AJ98" s="94"/>
      <c r="AK98" s="94"/>
      <c r="AL98" s="94"/>
      <c r="AM98" s="94"/>
      <c r="AN98" s="94"/>
      <c r="AO98" s="94"/>
      <c r="AP98" s="94"/>
      <c r="AQ98" s="95"/>
      <c r="AR98" s="96"/>
      <c r="AS98" s="96"/>
      <c r="AT98" s="96"/>
      <c r="AU98" s="96"/>
      <c r="AV98" s="96"/>
      <c r="AW98" s="97"/>
      <c r="AX98" s="90">
        <f>AX99</f>
        <v>0</v>
      </c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57"/>
      <c r="BL98" s="57"/>
      <c r="BM98" s="61"/>
      <c r="BN98" s="16"/>
      <c r="BO98" s="16"/>
      <c r="BP98" s="90">
        <f>BP99</f>
        <v>0</v>
      </c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57"/>
      <c r="CC98" s="57"/>
      <c r="CD98" s="57"/>
      <c r="CE98" s="61"/>
      <c r="CF98" s="16"/>
      <c r="CG98" s="16"/>
      <c r="CH98" s="16"/>
      <c r="CI98" s="16"/>
      <c r="CJ98" s="90">
        <f>AX98-BP98</f>
        <v>0</v>
      </c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100"/>
    </row>
    <row r="99" spans="1:104" ht="95.25" customHeight="1">
      <c r="A99" s="98" t="s">
        <v>557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15"/>
      <c r="AC99" s="15"/>
      <c r="AD99" s="15" t="s">
        <v>26</v>
      </c>
      <c r="AE99" s="58"/>
      <c r="AF99" s="59"/>
      <c r="AG99" s="60"/>
      <c r="AH99" s="94" t="s">
        <v>558</v>
      </c>
      <c r="AI99" s="94"/>
      <c r="AJ99" s="94"/>
      <c r="AK99" s="94"/>
      <c r="AL99" s="94"/>
      <c r="AM99" s="94"/>
      <c r="AN99" s="94"/>
      <c r="AO99" s="94"/>
      <c r="AP99" s="94"/>
      <c r="AQ99" s="95"/>
      <c r="AR99" s="96"/>
      <c r="AS99" s="96"/>
      <c r="AT99" s="96"/>
      <c r="AU99" s="96"/>
      <c r="AV99" s="96"/>
      <c r="AW99" s="97"/>
      <c r="AX99" s="90">
        <v>0</v>
      </c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57"/>
      <c r="BL99" s="57"/>
      <c r="BM99" s="61"/>
      <c r="BN99" s="16"/>
      <c r="BO99" s="16"/>
      <c r="BP99" s="90">
        <v>0</v>
      </c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57"/>
      <c r="CC99" s="57"/>
      <c r="CD99" s="57"/>
      <c r="CE99" s="61"/>
      <c r="CF99" s="16"/>
      <c r="CG99" s="16"/>
      <c r="CH99" s="16"/>
      <c r="CI99" s="16"/>
      <c r="CJ99" s="90">
        <f>AX99-BP99</f>
        <v>0</v>
      </c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100"/>
    </row>
    <row r="100" spans="1:104" ht="39" customHeight="1">
      <c r="A100" s="160" t="s">
        <v>259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7"/>
      <c r="AC100" s="17"/>
      <c r="AD100" s="17" t="s">
        <v>26</v>
      </c>
      <c r="AE100" s="104" t="s">
        <v>26</v>
      </c>
      <c r="AF100" s="105"/>
      <c r="AG100" s="106"/>
      <c r="AH100" s="103" t="s">
        <v>260</v>
      </c>
      <c r="AI100" s="103"/>
      <c r="AJ100" s="103"/>
      <c r="AK100" s="103"/>
      <c r="AL100" s="103"/>
      <c r="AM100" s="103"/>
      <c r="AN100" s="103"/>
      <c r="AO100" s="103"/>
      <c r="AP100" s="103"/>
      <c r="AQ100" s="104"/>
      <c r="AR100" s="105"/>
      <c r="AS100" s="105"/>
      <c r="AT100" s="105"/>
      <c r="AU100" s="105"/>
      <c r="AV100" s="105"/>
      <c r="AW100" s="106"/>
      <c r="AX100" s="162">
        <f>AX101</f>
        <v>2735000</v>
      </c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4"/>
      <c r="BN100" s="18"/>
      <c r="BO100" s="18"/>
      <c r="BP100" s="162">
        <f>BP101</f>
        <v>2735040.63</v>
      </c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4"/>
      <c r="CF100" s="18"/>
      <c r="CG100" s="18"/>
      <c r="CH100" s="18"/>
      <c r="CI100" s="18"/>
      <c r="CJ100" s="162">
        <f>AX100-BP100</f>
        <v>-40.62999999988824</v>
      </c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5"/>
    </row>
    <row r="101" spans="1:104" ht="78" customHeight="1">
      <c r="A101" s="98" t="s">
        <v>434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15"/>
      <c r="AC101" s="15"/>
      <c r="AD101" s="15" t="s">
        <v>26</v>
      </c>
      <c r="AE101" s="95" t="s">
        <v>26</v>
      </c>
      <c r="AF101" s="96"/>
      <c r="AG101" s="97"/>
      <c r="AH101" s="94" t="s">
        <v>261</v>
      </c>
      <c r="AI101" s="94"/>
      <c r="AJ101" s="94"/>
      <c r="AK101" s="94"/>
      <c r="AL101" s="94"/>
      <c r="AM101" s="94"/>
      <c r="AN101" s="94"/>
      <c r="AO101" s="94"/>
      <c r="AP101" s="94"/>
      <c r="AQ101" s="95"/>
      <c r="AR101" s="96"/>
      <c r="AS101" s="96"/>
      <c r="AT101" s="96"/>
      <c r="AU101" s="96"/>
      <c r="AV101" s="96"/>
      <c r="AW101" s="97"/>
      <c r="AX101" s="90">
        <f>AX102</f>
        <v>2735000</v>
      </c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2"/>
      <c r="BN101" s="16"/>
      <c r="BO101" s="16"/>
      <c r="BP101" s="90">
        <f>BP102</f>
        <v>2735040.63</v>
      </c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2"/>
      <c r="CF101" s="16"/>
      <c r="CG101" s="16"/>
      <c r="CH101" s="16"/>
      <c r="CI101" s="16"/>
      <c r="CJ101" s="90">
        <f>AX101-BP101</f>
        <v>-40.62999999988824</v>
      </c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100"/>
    </row>
    <row r="102" spans="1:104" ht="59.25" customHeight="1">
      <c r="A102" s="98" t="s">
        <v>262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15"/>
      <c r="AC102" s="15"/>
      <c r="AD102" s="15" t="s">
        <v>26</v>
      </c>
      <c r="AE102" s="95" t="s">
        <v>26</v>
      </c>
      <c r="AF102" s="96"/>
      <c r="AG102" s="97"/>
      <c r="AH102" s="94" t="s">
        <v>263</v>
      </c>
      <c r="AI102" s="94"/>
      <c r="AJ102" s="94"/>
      <c r="AK102" s="94"/>
      <c r="AL102" s="94"/>
      <c r="AM102" s="94"/>
      <c r="AN102" s="94"/>
      <c r="AO102" s="94"/>
      <c r="AP102" s="94"/>
      <c r="AQ102" s="95"/>
      <c r="AR102" s="96"/>
      <c r="AS102" s="96"/>
      <c r="AT102" s="96"/>
      <c r="AU102" s="96"/>
      <c r="AV102" s="96"/>
      <c r="AW102" s="97"/>
      <c r="AX102" s="90">
        <f>AX103</f>
        <v>2735000</v>
      </c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2"/>
      <c r="BN102" s="16"/>
      <c r="BO102" s="16"/>
      <c r="BP102" s="90">
        <f>BP103</f>
        <v>2735040.63</v>
      </c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2"/>
      <c r="CF102" s="16"/>
      <c r="CG102" s="16"/>
      <c r="CH102" s="16"/>
      <c r="CI102" s="16"/>
      <c r="CJ102" s="90">
        <f>CJ103</f>
        <v>-40.62999999988824</v>
      </c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100"/>
    </row>
    <row r="103" spans="1:104" ht="65.25" customHeight="1">
      <c r="A103" s="98" t="s">
        <v>264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15"/>
      <c r="AC103" s="15"/>
      <c r="AD103" s="15" t="s">
        <v>26</v>
      </c>
      <c r="AE103" s="95" t="s">
        <v>26</v>
      </c>
      <c r="AF103" s="96"/>
      <c r="AG103" s="97"/>
      <c r="AH103" s="94" t="s">
        <v>265</v>
      </c>
      <c r="AI103" s="94"/>
      <c r="AJ103" s="94"/>
      <c r="AK103" s="94"/>
      <c r="AL103" s="94"/>
      <c r="AM103" s="94"/>
      <c r="AN103" s="94"/>
      <c r="AO103" s="94"/>
      <c r="AP103" s="94"/>
      <c r="AQ103" s="95"/>
      <c r="AR103" s="96"/>
      <c r="AS103" s="96"/>
      <c r="AT103" s="96"/>
      <c r="AU103" s="96"/>
      <c r="AV103" s="96"/>
      <c r="AW103" s="97"/>
      <c r="AX103" s="90">
        <v>2735000</v>
      </c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2"/>
      <c r="BN103" s="16"/>
      <c r="BO103" s="16"/>
      <c r="BP103" s="90">
        <v>2735040.63</v>
      </c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2"/>
      <c r="CF103" s="16"/>
      <c r="CG103" s="16"/>
      <c r="CH103" s="16"/>
      <c r="CI103" s="16"/>
      <c r="CJ103" s="90">
        <f>AX103-BP103</f>
        <v>-40.62999999988824</v>
      </c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100"/>
    </row>
    <row r="104" spans="1:104" ht="19.5" customHeight="1">
      <c r="A104" s="160" t="s">
        <v>98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5"/>
      <c r="AC104" s="15"/>
      <c r="AD104" s="15" t="s">
        <v>26</v>
      </c>
      <c r="AE104" s="104" t="s">
        <v>26</v>
      </c>
      <c r="AF104" s="105"/>
      <c r="AG104" s="106"/>
      <c r="AH104" s="103" t="s">
        <v>99</v>
      </c>
      <c r="AI104" s="103"/>
      <c r="AJ104" s="103"/>
      <c r="AK104" s="103"/>
      <c r="AL104" s="103"/>
      <c r="AM104" s="103"/>
      <c r="AN104" s="103"/>
      <c r="AO104" s="103"/>
      <c r="AP104" s="103"/>
      <c r="AQ104" s="104"/>
      <c r="AR104" s="105"/>
      <c r="AS104" s="105"/>
      <c r="AT104" s="105"/>
      <c r="AU104" s="105"/>
      <c r="AV104" s="105"/>
      <c r="AW104" s="106"/>
      <c r="AX104" s="162">
        <f>AX105+AX119</f>
        <v>33523910</v>
      </c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4"/>
      <c r="BN104" s="18"/>
      <c r="BO104" s="18"/>
      <c r="BP104" s="162">
        <f>BP105+BP119+BP121</f>
        <v>26484743.93</v>
      </c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4"/>
      <c r="CF104" s="18"/>
      <c r="CG104" s="18"/>
      <c r="CH104" s="18"/>
      <c r="CI104" s="18"/>
      <c r="CJ104" s="162">
        <f>AX104-BP104</f>
        <v>7039166.07</v>
      </c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5"/>
    </row>
    <row r="105" spans="1:104" ht="39.75" customHeight="1">
      <c r="A105" s="98" t="s">
        <v>100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15"/>
      <c r="AC105" s="15"/>
      <c r="AD105" s="15" t="s">
        <v>26</v>
      </c>
      <c r="AE105" s="95" t="s">
        <v>26</v>
      </c>
      <c r="AF105" s="96"/>
      <c r="AG105" s="97"/>
      <c r="AH105" s="94" t="s">
        <v>101</v>
      </c>
      <c r="AI105" s="94"/>
      <c r="AJ105" s="94"/>
      <c r="AK105" s="94"/>
      <c r="AL105" s="94"/>
      <c r="AM105" s="94"/>
      <c r="AN105" s="94"/>
      <c r="AO105" s="94"/>
      <c r="AP105" s="94"/>
      <c r="AQ105" s="95"/>
      <c r="AR105" s="96"/>
      <c r="AS105" s="96"/>
      <c r="AT105" s="96"/>
      <c r="AU105" s="96"/>
      <c r="AV105" s="96"/>
      <c r="AW105" s="97"/>
      <c r="AX105" s="90">
        <f>AX106+AX109+AX114</f>
        <v>33448910</v>
      </c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2"/>
      <c r="BN105" s="16"/>
      <c r="BO105" s="16"/>
      <c r="BP105" s="90">
        <f>BP106+BP109+BP114</f>
        <v>26409743.93</v>
      </c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2"/>
      <c r="CF105" s="16"/>
      <c r="CG105" s="16"/>
      <c r="CH105" s="16"/>
      <c r="CI105" s="16"/>
      <c r="CJ105" s="90">
        <f>AX105-BP105</f>
        <v>7039166.07</v>
      </c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100"/>
    </row>
    <row r="106" spans="1:104" ht="40.5" customHeight="1">
      <c r="A106" s="98" t="s">
        <v>102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15"/>
      <c r="AC106" s="15"/>
      <c r="AD106" s="15" t="s">
        <v>26</v>
      </c>
      <c r="AE106" s="95" t="s">
        <v>26</v>
      </c>
      <c r="AF106" s="96"/>
      <c r="AG106" s="97"/>
      <c r="AH106" s="94" t="s">
        <v>103</v>
      </c>
      <c r="AI106" s="94"/>
      <c r="AJ106" s="94"/>
      <c r="AK106" s="94"/>
      <c r="AL106" s="94"/>
      <c r="AM106" s="94"/>
      <c r="AN106" s="94"/>
      <c r="AO106" s="94"/>
      <c r="AP106" s="94"/>
      <c r="AQ106" s="95"/>
      <c r="AR106" s="96"/>
      <c r="AS106" s="96"/>
      <c r="AT106" s="96"/>
      <c r="AU106" s="96"/>
      <c r="AV106" s="96"/>
      <c r="AW106" s="97"/>
      <c r="AX106" s="90">
        <f>AX107</f>
        <v>5906400</v>
      </c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2"/>
      <c r="BN106" s="16"/>
      <c r="BO106" s="16"/>
      <c r="BP106" s="90">
        <f>BP107</f>
        <v>5906400</v>
      </c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2"/>
      <c r="CF106" s="16"/>
      <c r="CG106" s="16"/>
      <c r="CH106" s="16"/>
      <c r="CI106" s="16"/>
      <c r="CJ106" s="90">
        <f>AX106-BP106</f>
        <v>0</v>
      </c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100"/>
    </row>
    <row r="107" spans="1:104" ht="26.25" customHeight="1">
      <c r="A107" s="98" t="s">
        <v>104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15"/>
      <c r="AC107" s="15"/>
      <c r="AD107" s="15" t="s">
        <v>26</v>
      </c>
      <c r="AE107" s="95" t="s">
        <v>26</v>
      </c>
      <c r="AF107" s="96"/>
      <c r="AG107" s="97"/>
      <c r="AH107" s="94" t="s">
        <v>105</v>
      </c>
      <c r="AI107" s="94"/>
      <c r="AJ107" s="94"/>
      <c r="AK107" s="94"/>
      <c r="AL107" s="94"/>
      <c r="AM107" s="94"/>
      <c r="AN107" s="94"/>
      <c r="AO107" s="94"/>
      <c r="AP107" s="94"/>
      <c r="AQ107" s="95"/>
      <c r="AR107" s="96"/>
      <c r="AS107" s="96"/>
      <c r="AT107" s="96"/>
      <c r="AU107" s="96"/>
      <c r="AV107" s="96"/>
      <c r="AW107" s="97"/>
      <c r="AX107" s="90">
        <f>AX108</f>
        <v>5906400</v>
      </c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2"/>
      <c r="BN107" s="16"/>
      <c r="BO107" s="16"/>
      <c r="BP107" s="90">
        <f>BP108</f>
        <v>5906400</v>
      </c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2"/>
      <c r="CF107" s="16"/>
      <c r="CG107" s="16"/>
      <c r="CH107" s="16"/>
      <c r="CI107" s="16"/>
      <c r="CJ107" s="90">
        <f>CJ108</f>
        <v>0</v>
      </c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100"/>
    </row>
    <row r="108" spans="1:104" ht="44.25" customHeight="1">
      <c r="A108" s="98" t="s">
        <v>106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15"/>
      <c r="AC108" s="15"/>
      <c r="AD108" s="15" t="s">
        <v>26</v>
      </c>
      <c r="AE108" s="95" t="s">
        <v>26</v>
      </c>
      <c r="AF108" s="96"/>
      <c r="AG108" s="97"/>
      <c r="AH108" s="94" t="s">
        <v>107</v>
      </c>
      <c r="AI108" s="94"/>
      <c r="AJ108" s="94"/>
      <c r="AK108" s="94"/>
      <c r="AL108" s="94"/>
      <c r="AM108" s="94"/>
      <c r="AN108" s="94"/>
      <c r="AO108" s="94"/>
      <c r="AP108" s="94"/>
      <c r="AQ108" s="95"/>
      <c r="AR108" s="96"/>
      <c r="AS108" s="96"/>
      <c r="AT108" s="96"/>
      <c r="AU108" s="96"/>
      <c r="AV108" s="96"/>
      <c r="AW108" s="97"/>
      <c r="AX108" s="90">
        <v>5906400</v>
      </c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2"/>
      <c r="BN108" s="16"/>
      <c r="BO108" s="16"/>
      <c r="BP108" s="90">
        <v>5906400</v>
      </c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2"/>
      <c r="CF108" s="16"/>
      <c r="CG108" s="16"/>
      <c r="CH108" s="16"/>
      <c r="CI108" s="16"/>
      <c r="CJ108" s="90">
        <f>AX108-BP108</f>
        <v>0</v>
      </c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100"/>
    </row>
    <row r="109" spans="1:104" ht="39.75" customHeight="1">
      <c r="A109" s="98" t="s">
        <v>108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15"/>
      <c r="AC109" s="15"/>
      <c r="AD109" s="15" t="s">
        <v>26</v>
      </c>
      <c r="AE109" s="95" t="s">
        <v>26</v>
      </c>
      <c r="AF109" s="96"/>
      <c r="AG109" s="97"/>
      <c r="AH109" s="94" t="s">
        <v>109</v>
      </c>
      <c r="AI109" s="94"/>
      <c r="AJ109" s="94"/>
      <c r="AK109" s="94"/>
      <c r="AL109" s="94"/>
      <c r="AM109" s="94"/>
      <c r="AN109" s="94"/>
      <c r="AO109" s="94"/>
      <c r="AP109" s="94"/>
      <c r="AQ109" s="95"/>
      <c r="AR109" s="96"/>
      <c r="AS109" s="96"/>
      <c r="AT109" s="96"/>
      <c r="AU109" s="96"/>
      <c r="AV109" s="96"/>
      <c r="AW109" s="97"/>
      <c r="AX109" s="90">
        <f>AX110+AX112</f>
        <v>138900</v>
      </c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2"/>
      <c r="BN109" s="16"/>
      <c r="BO109" s="16"/>
      <c r="BP109" s="90">
        <f>BP110+BP112</f>
        <v>138900</v>
      </c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2"/>
      <c r="CF109" s="16"/>
      <c r="CG109" s="16"/>
      <c r="CH109" s="16"/>
      <c r="CI109" s="16"/>
      <c r="CJ109" s="90">
        <f>AX109-BP109</f>
        <v>0</v>
      </c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100"/>
    </row>
    <row r="110" spans="1:104" ht="51" customHeight="1">
      <c r="A110" s="98" t="s">
        <v>110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15"/>
      <c r="AC110" s="15"/>
      <c r="AD110" s="15" t="s">
        <v>26</v>
      </c>
      <c r="AE110" s="95" t="s">
        <v>26</v>
      </c>
      <c r="AF110" s="96"/>
      <c r="AG110" s="97"/>
      <c r="AH110" s="94" t="s">
        <v>111</v>
      </c>
      <c r="AI110" s="94"/>
      <c r="AJ110" s="94"/>
      <c r="AK110" s="94"/>
      <c r="AL110" s="94"/>
      <c r="AM110" s="94"/>
      <c r="AN110" s="94"/>
      <c r="AO110" s="94"/>
      <c r="AP110" s="94"/>
      <c r="AQ110" s="95"/>
      <c r="AR110" s="96"/>
      <c r="AS110" s="96"/>
      <c r="AT110" s="96"/>
      <c r="AU110" s="96"/>
      <c r="AV110" s="96"/>
      <c r="AW110" s="97"/>
      <c r="AX110" s="90">
        <f>AX111</f>
        <v>138700</v>
      </c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2"/>
      <c r="BN110" s="16"/>
      <c r="BO110" s="16"/>
      <c r="BP110" s="90">
        <f>BP111</f>
        <v>138700</v>
      </c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2"/>
      <c r="CF110" s="16"/>
      <c r="CG110" s="16"/>
      <c r="CH110" s="16"/>
      <c r="CI110" s="16"/>
      <c r="CJ110" s="90">
        <f>CJ111</f>
        <v>0</v>
      </c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100"/>
    </row>
    <row r="111" spans="1:104" ht="51.75" customHeight="1">
      <c r="A111" s="98" t="s">
        <v>112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15"/>
      <c r="AC111" s="15"/>
      <c r="AD111" s="15" t="s">
        <v>26</v>
      </c>
      <c r="AE111" s="95" t="s">
        <v>26</v>
      </c>
      <c r="AF111" s="96"/>
      <c r="AG111" s="97"/>
      <c r="AH111" s="94" t="s">
        <v>113</v>
      </c>
      <c r="AI111" s="94"/>
      <c r="AJ111" s="94"/>
      <c r="AK111" s="94"/>
      <c r="AL111" s="94"/>
      <c r="AM111" s="94"/>
      <c r="AN111" s="94"/>
      <c r="AO111" s="94"/>
      <c r="AP111" s="94"/>
      <c r="AQ111" s="95"/>
      <c r="AR111" s="96"/>
      <c r="AS111" s="96"/>
      <c r="AT111" s="96"/>
      <c r="AU111" s="96"/>
      <c r="AV111" s="96"/>
      <c r="AW111" s="97"/>
      <c r="AX111" s="90">
        <v>138700</v>
      </c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2"/>
      <c r="BN111" s="16"/>
      <c r="BO111" s="16"/>
      <c r="BP111" s="90">
        <v>138700</v>
      </c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2"/>
      <c r="CF111" s="16"/>
      <c r="CG111" s="16"/>
      <c r="CH111" s="16"/>
      <c r="CI111" s="16"/>
      <c r="CJ111" s="90">
        <f>AX111-BP111</f>
        <v>0</v>
      </c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100"/>
    </row>
    <row r="112" spans="1:104" ht="51.75" customHeight="1">
      <c r="A112" s="98" t="s">
        <v>276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15"/>
      <c r="AC112" s="15"/>
      <c r="AD112" s="15" t="s">
        <v>26</v>
      </c>
      <c r="AE112" s="95" t="s">
        <v>26</v>
      </c>
      <c r="AF112" s="96"/>
      <c r="AG112" s="97"/>
      <c r="AH112" s="94" t="s">
        <v>274</v>
      </c>
      <c r="AI112" s="94"/>
      <c r="AJ112" s="94"/>
      <c r="AK112" s="94"/>
      <c r="AL112" s="94"/>
      <c r="AM112" s="94"/>
      <c r="AN112" s="94"/>
      <c r="AO112" s="94"/>
      <c r="AP112" s="94"/>
      <c r="AQ112" s="95"/>
      <c r="AR112" s="96"/>
      <c r="AS112" s="96"/>
      <c r="AT112" s="96"/>
      <c r="AU112" s="96"/>
      <c r="AV112" s="96"/>
      <c r="AW112" s="97"/>
      <c r="AX112" s="90">
        <f>AX113</f>
        <v>200</v>
      </c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2"/>
      <c r="BN112" s="16"/>
      <c r="BO112" s="16"/>
      <c r="BP112" s="90">
        <f>BP113</f>
        <v>200</v>
      </c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2"/>
      <c r="CF112" s="16"/>
      <c r="CG112" s="16"/>
      <c r="CH112" s="16"/>
      <c r="CI112" s="16"/>
      <c r="CJ112" s="90">
        <f>CJ113</f>
        <v>0</v>
      </c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100"/>
    </row>
    <row r="113" spans="1:104" ht="45" customHeight="1">
      <c r="A113" s="98" t="s">
        <v>277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15"/>
      <c r="AC113" s="15"/>
      <c r="AD113" s="15" t="s">
        <v>26</v>
      </c>
      <c r="AE113" s="95" t="s">
        <v>26</v>
      </c>
      <c r="AF113" s="96"/>
      <c r="AG113" s="97"/>
      <c r="AH113" s="94" t="s">
        <v>275</v>
      </c>
      <c r="AI113" s="94"/>
      <c r="AJ113" s="94"/>
      <c r="AK113" s="94"/>
      <c r="AL113" s="94"/>
      <c r="AM113" s="94"/>
      <c r="AN113" s="94"/>
      <c r="AO113" s="94"/>
      <c r="AP113" s="94"/>
      <c r="AQ113" s="95"/>
      <c r="AR113" s="96"/>
      <c r="AS113" s="96"/>
      <c r="AT113" s="96"/>
      <c r="AU113" s="96"/>
      <c r="AV113" s="96"/>
      <c r="AW113" s="97"/>
      <c r="AX113" s="90">
        <v>200</v>
      </c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2"/>
      <c r="BN113" s="16"/>
      <c r="BO113" s="16"/>
      <c r="BP113" s="90">
        <v>200</v>
      </c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2"/>
      <c r="CF113" s="16"/>
      <c r="CG113" s="16"/>
      <c r="CH113" s="16"/>
      <c r="CI113" s="16"/>
      <c r="CJ113" s="90">
        <f>AX113-BP113</f>
        <v>0</v>
      </c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100"/>
    </row>
    <row r="114" spans="1:104" ht="18" customHeight="1">
      <c r="A114" s="98" t="s">
        <v>114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15"/>
      <c r="AC114" s="15"/>
      <c r="AD114" s="15" t="s">
        <v>26</v>
      </c>
      <c r="AE114" s="95" t="s">
        <v>26</v>
      </c>
      <c r="AF114" s="96"/>
      <c r="AG114" s="97"/>
      <c r="AH114" s="94" t="s">
        <v>115</v>
      </c>
      <c r="AI114" s="94"/>
      <c r="AJ114" s="94"/>
      <c r="AK114" s="94"/>
      <c r="AL114" s="94"/>
      <c r="AM114" s="94"/>
      <c r="AN114" s="94"/>
      <c r="AO114" s="94"/>
      <c r="AP114" s="94"/>
      <c r="AQ114" s="95"/>
      <c r="AR114" s="96"/>
      <c r="AS114" s="96"/>
      <c r="AT114" s="96"/>
      <c r="AU114" s="96"/>
      <c r="AV114" s="96"/>
      <c r="AW114" s="97"/>
      <c r="AX114" s="90">
        <f>AX115+AX117</f>
        <v>27403610</v>
      </c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2"/>
      <c r="BN114" s="16"/>
      <c r="BO114" s="16"/>
      <c r="BP114" s="90">
        <f>+BP115+BP117</f>
        <v>20364443.93</v>
      </c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2"/>
      <c r="CF114" s="16"/>
      <c r="CG114" s="16"/>
      <c r="CH114" s="16"/>
      <c r="CI114" s="16"/>
      <c r="CJ114" s="90">
        <f>AX114-BP114</f>
        <v>7039166.07</v>
      </c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100"/>
    </row>
    <row r="115" spans="1:104" ht="93.75" customHeight="1">
      <c r="A115" s="98" t="s">
        <v>435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15"/>
      <c r="AC115" s="15"/>
      <c r="AD115" s="15" t="s">
        <v>26</v>
      </c>
      <c r="AE115" s="95" t="s">
        <v>26</v>
      </c>
      <c r="AF115" s="96"/>
      <c r="AG115" s="97"/>
      <c r="AH115" s="94" t="s">
        <v>116</v>
      </c>
      <c r="AI115" s="94"/>
      <c r="AJ115" s="94"/>
      <c r="AK115" s="94"/>
      <c r="AL115" s="94"/>
      <c r="AM115" s="94"/>
      <c r="AN115" s="94"/>
      <c r="AO115" s="94"/>
      <c r="AP115" s="94"/>
      <c r="AQ115" s="95"/>
      <c r="AR115" s="96"/>
      <c r="AS115" s="96"/>
      <c r="AT115" s="96"/>
      <c r="AU115" s="96"/>
      <c r="AV115" s="96"/>
      <c r="AW115" s="97"/>
      <c r="AX115" s="90">
        <f>AX116</f>
        <v>49700</v>
      </c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2"/>
      <c r="BN115" s="16"/>
      <c r="BO115" s="16"/>
      <c r="BP115" s="90">
        <f>BP116</f>
        <v>49693</v>
      </c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2"/>
      <c r="CF115" s="16"/>
      <c r="CG115" s="16"/>
      <c r="CH115" s="16"/>
      <c r="CI115" s="16"/>
      <c r="CJ115" s="90">
        <f>CJ116</f>
        <v>7</v>
      </c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100"/>
    </row>
    <row r="116" spans="1:104" ht="84.75" customHeight="1">
      <c r="A116" s="98" t="s">
        <v>117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15"/>
      <c r="AC116" s="15"/>
      <c r="AD116" s="15" t="s">
        <v>26</v>
      </c>
      <c r="AE116" s="95" t="s">
        <v>26</v>
      </c>
      <c r="AF116" s="96"/>
      <c r="AG116" s="97"/>
      <c r="AH116" s="94" t="s">
        <v>118</v>
      </c>
      <c r="AI116" s="94"/>
      <c r="AJ116" s="94"/>
      <c r="AK116" s="94"/>
      <c r="AL116" s="94"/>
      <c r="AM116" s="94"/>
      <c r="AN116" s="94"/>
      <c r="AO116" s="94"/>
      <c r="AP116" s="94"/>
      <c r="AQ116" s="95"/>
      <c r="AR116" s="96"/>
      <c r="AS116" s="96"/>
      <c r="AT116" s="96"/>
      <c r="AU116" s="96"/>
      <c r="AV116" s="96"/>
      <c r="AW116" s="97"/>
      <c r="AX116" s="90">
        <v>49700</v>
      </c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2"/>
      <c r="BN116" s="16"/>
      <c r="BO116" s="16"/>
      <c r="BP116" s="90">
        <v>49693</v>
      </c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2"/>
      <c r="CF116" s="16"/>
      <c r="CG116" s="16"/>
      <c r="CH116" s="16"/>
      <c r="CI116" s="16"/>
      <c r="CJ116" s="90">
        <f>AX116-BP116</f>
        <v>7</v>
      </c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100"/>
    </row>
    <row r="117" spans="1:104" ht="29.25" customHeight="1">
      <c r="A117" s="98" t="s">
        <v>119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15"/>
      <c r="AC117" s="15"/>
      <c r="AD117" s="15" t="s">
        <v>26</v>
      </c>
      <c r="AE117" s="95" t="s">
        <v>26</v>
      </c>
      <c r="AF117" s="96"/>
      <c r="AG117" s="97"/>
      <c r="AH117" s="94" t="s">
        <v>120</v>
      </c>
      <c r="AI117" s="94"/>
      <c r="AJ117" s="94"/>
      <c r="AK117" s="94"/>
      <c r="AL117" s="94"/>
      <c r="AM117" s="94"/>
      <c r="AN117" s="94"/>
      <c r="AO117" s="94"/>
      <c r="AP117" s="94"/>
      <c r="AQ117" s="95"/>
      <c r="AR117" s="96"/>
      <c r="AS117" s="96"/>
      <c r="AT117" s="96"/>
      <c r="AU117" s="96"/>
      <c r="AV117" s="96"/>
      <c r="AW117" s="97"/>
      <c r="AX117" s="90">
        <f>AX118</f>
        <v>27353910</v>
      </c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2"/>
      <c r="BN117" s="16"/>
      <c r="BO117" s="16"/>
      <c r="BP117" s="90">
        <f>BP118</f>
        <v>20314750.93</v>
      </c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2"/>
      <c r="CF117" s="16"/>
      <c r="CG117" s="16"/>
      <c r="CH117" s="16"/>
      <c r="CI117" s="16"/>
      <c r="CJ117" s="90">
        <f>CJ118</f>
        <v>7039159.07</v>
      </c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100"/>
    </row>
    <row r="118" spans="1:104" ht="37.5" customHeight="1">
      <c r="A118" s="98" t="s">
        <v>121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15"/>
      <c r="AC118" s="15"/>
      <c r="AD118" s="15" t="s">
        <v>26</v>
      </c>
      <c r="AE118" s="95" t="s">
        <v>26</v>
      </c>
      <c r="AF118" s="96"/>
      <c r="AG118" s="97"/>
      <c r="AH118" s="94" t="s">
        <v>122</v>
      </c>
      <c r="AI118" s="94"/>
      <c r="AJ118" s="94"/>
      <c r="AK118" s="94"/>
      <c r="AL118" s="94"/>
      <c r="AM118" s="94"/>
      <c r="AN118" s="94"/>
      <c r="AO118" s="94"/>
      <c r="AP118" s="94"/>
      <c r="AQ118" s="95"/>
      <c r="AR118" s="96"/>
      <c r="AS118" s="96"/>
      <c r="AT118" s="96"/>
      <c r="AU118" s="96"/>
      <c r="AV118" s="96"/>
      <c r="AW118" s="97"/>
      <c r="AX118" s="90">
        <v>27353910</v>
      </c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2"/>
      <c r="BN118" s="16"/>
      <c r="BO118" s="16"/>
      <c r="BP118" s="90">
        <v>20314750.93</v>
      </c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2"/>
      <c r="CF118" s="16"/>
      <c r="CG118" s="16"/>
      <c r="CH118" s="16"/>
      <c r="CI118" s="16"/>
      <c r="CJ118" s="90">
        <f>AX118-BP118</f>
        <v>7039159.07</v>
      </c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100"/>
    </row>
    <row r="119" spans="1:104" ht="32.25" customHeight="1">
      <c r="A119" s="160" t="s">
        <v>123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5"/>
      <c r="AC119" s="15"/>
      <c r="AD119" s="15" t="s">
        <v>26</v>
      </c>
      <c r="AE119" s="104" t="s">
        <v>26</v>
      </c>
      <c r="AF119" s="105"/>
      <c r="AG119" s="106"/>
      <c r="AH119" s="103" t="s">
        <v>124</v>
      </c>
      <c r="AI119" s="103"/>
      <c r="AJ119" s="103"/>
      <c r="AK119" s="103"/>
      <c r="AL119" s="103"/>
      <c r="AM119" s="103"/>
      <c r="AN119" s="103"/>
      <c r="AO119" s="103"/>
      <c r="AP119" s="103"/>
      <c r="AQ119" s="104"/>
      <c r="AR119" s="105"/>
      <c r="AS119" s="105"/>
      <c r="AT119" s="105"/>
      <c r="AU119" s="105"/>
      <c r="AV119" s="105"/>
      <c r="AW119" s="106"/>
      <c r="AX119" s="162">
        <f>AX120</f>
        <v>75000</v>
      </c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4"/>
      <c r="BN119" s="18"/>
      <c r="BO119" s="18"/>
      <c r="BP119" s="162">
        <f>BP120</f>
        <v>75000</v>
      </c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4"/>
      <c r="CF119" s="18"/>
      <c r="CG119" s="18"/>
      <c r="CH119" s="18"/>
      <c r="CI119" s="18"/>
      <c r="CJ119" s="162">
        <f>CJ122</f>
        <v>0</v>
      </c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5"/>
    </row>
    <row r="120" spans="1:104" ht="31.5" customHeight="1">
      <c r="A120" s="98" t="s">
        <v>125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15"/>
      <c r="AC120" s="15"/>
      <c r="AD120" s="15" t="s">
        <v>26</v>
      </c>
      <c r="AE120" s="95" t="s">
        <v>26</v>
      </c>
      <c r="AF120" s="96"/>
      <c r="AG120" s="97"/>
      <c r="AH120" s="94" t="s">
        <v>126</v>
      </c>
      <c r="AI120" s="94"/>
      <c r="AJ120" s="94"/>
      <c r="AK120" s="94"/>
      <c r="AL120" s="94"/>
      <c r="AM120" s="94"/>
      <c r="AN120" s="94"/>
      <c r="AO120" s="94"/>
      <c r="AP120" s="94"/>
      <c r="AQ120" s="95"/>
      <c r="AR120" s="96"/>
      <c r="AS120" s="96"/>
      <c r="AT120" s="96"/>
      <c r="AU120" s="96"/>
      <c r="AV120" s="96"/>
      <c r="AW120" s="97"/>
      <c r="AX120" s="90">
        <v>75000</v>
      </c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2"/>
      <c r="BN120" s="16"/>
      <c r="BO120" s="16"/>
      <c r="BP120" s="90">
        <v>75000</v>
      </c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2"/>
      <c r="CF120" s="16"/>
      <c r="CG120" s="16"/>
      <c r="CH120" s="16"/>
      <c r="CI120" s="16"/>
      <c r="CJ120" s="90">
        <f>AX120-BP120</f>
        <v>0</v>
      </c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100"/>
    </row>
    <row r="121" spans="1:104" ht="111" customHeight="1">
      <c r="A121" s="160" t="s">
        <v>566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7"/>
      <c r="AC121" s="17"/>
      <c r="AD121" s="17" t="s">
        <v>26</v>
      </c>
      <c r="AE121" s="104" t="s">
        <v>26</v>
      </c>
      <c r="AF121" s="105"/>
      <c r="AG121" s="106"/>
      <c r="AH121" s="103" t="s">
        <v>563</v>
      </c>
      <c r="AI121" s="103"/>
      <c r="AJ121" s="103"/>
      <c r="AK121" s="103"/>
      <c r="AL121" s="103"/>
      <c r="AM121" s="103"/>
      <c r="AN121" s="103"/>
      <c r="AO121" s="103"/>
      <c r="AP121" s="103"/>
      <c r="AQ121" s="104"/>
      <c r="AR121" s="105"/>
      <c r="AS121" s="105"/>
      <c r="AT121" s="105"/>
      <c r="AU121" s="105"/>
      <c r="AV121" s="105"/>
      <c r="AW121" s="106"/>
      <c r="AX121" s="162">
        <f>AX122</f>
        <v>0</v>
      </c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4"/>
      <c r="BN121" s="18"/>
      <c r="BO121" s="18"/>
      <c r="BP121" s="162">
        <f>BP122</f>
        <v>0</v>
      </c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4"/>
      <c r="CF121" s="18"/>
      <c r="CG121" s="18"/>
      <c r="CH121" s="18"/>
      <c r="CI121" s="18"/>
      <c r="CJ121" s="162">
        <f>AX121-BP121</f>
        <v>0</v>
      </c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5"/>
    </row>
    <row r="122" spans="1:104" ht="130.5" customHeight="1">
      <c r="A122" s="98" t="s">
        <v>565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15"/>
      <c r="AC122" s="15"/>
      <c r="AD122" s="15" t="s">
        <v>26</v>
      </c>
      <c r="AE122" s="95" t="s">
        <v>26</v>
      </c>
      <c r="AF122" s="96"/>
      <c r="AG122" s="97"/>
      <c r="AH122" s="94" t="s">
        <v>564</v>
      </c>
      <c r="AI122" s="94"/>
      <c r="AJ122" s="94"/>
      <c r="AK122" s="94"/>
      <c r="AL122" s="94"/>
      <c r="AM122" s="94"/>
      <c r="AN122" s="94"/>
      <c r="AO122" s="94"/>
      <c r="AP122" s="94"/>
      <c r="AQ122" s="95"/>
      <c r="AR122" s="96"/>
      <c r="AS122" s="96"/>
      <c r="AT122" s="96"/>
      <c r="AU122" s="96"/>
      <c r="AV122" s="96"/>
      <c r="AW122" s="97"/>
      <c r="AX122" s="90">
        <v>0</v>
      </c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2"/>
      <c r="BN122" s="16"/>
      <c r="BO122" s="16"/>
      <c r="BP122" s="90">
        <v>0</v>
      </c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2"/>
      <c r="CF122" s="16"/>
      <c r="CG122" s="16"/>
      <c r="CH122" s="16"/>
      <c r="CI122" s="16"/>
      <c r="CJ122" s="90">
        <v>0</v>
      </c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100"/>
    </row>
    <row r="123" spans="1:104" ht="10.5" customHeight="1" hidden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</row>
    <row r="124" ht="11.25" hidden="1"/>
  </sheetData>
  <sheetProtection/>
  <mergeCells count="694">
    <mergeCell ref="A82:AA82"/>
    <mergeCell ref="A83:AA83"/>
    <mergeCell ref="A85:AA85"/>
    <mergeCell ref="AE85:AG85"/>
    <mergeCell ref="AE83:AG83"/>
    <mergeCell ref="AX85:BM85"/>
    <mergeCell ref="AX83:BM83"/>
    <mergeCell ref="AH78:AW78"/>
    <mergeCell ref="AH85:AW85"/>
    <mergeCell ref="AH80:AW80"/>
    <mergeCell ref="AH83:AW83"/>
    <mergeCell ref="AB43:AG43"/>
    <mergeCell ref="AH43:AW43"/>
    <mergeCell ref="AE82:AG82"/>
    <mergeCell ref="AB47:AG47"/>
    <mergeCell ref="AB44:AG44"/>
    <mergeCell ref="A41:AA41"/>
    <mergeCell ref="AX78:BM78"/>
    <mergeCell ref="AB41:AG41"/>
    <mergeCell ref="A51:AA51"/>
    <mergeCell ref="AB51:AG51"/>
    <mergeCell ref="A76:AA76"/>
    <mergeCell ref="A72:AA72"/>
    <mergeCell ref="A42:AA42"/>
    <mergeCell ref="A44:AA44"/>
    <mergeCell ref="A47:AA47"/>
    <mergeCell ref="AH87:AW87"/>
    <mergeCell ref="AH50:AW50"/>
    <mergeCell ref="AH86:AW86"/>
    <mergeCell ref="BP99:CA99"/>
    <mergeCell ref="AH91:AW91"/>
    <mergeCell ref="AH92:AW92"/>
    <mergeCell ref="AH93:AW93"/>
    <mergeCell ref="AH94:AW94"/>
    <mergeCell ref="BP95:CE95"/>
    <mergeCell ref="AX99:BJ99"/>
    <mergeCell ref="AH107:AW107"/>
    <mergeCell ref="AH105:AW105"/>
    <mergeCell ref="AH106:AW106"/>
    <mergeCell ref="AH51:AW51"/>
    <mergeCell ref="AH98:AW98"/>
    <mergeCell ref="AH88:AW88"/>
    <mergeCell ref="AH104:AW104"/>
    <mergeCell ref="AH90:AW90"/>
    <mergeCell ref="AH89:AW89"/>
    <mergeCell ref="AH54:AW54"/>
    <mergeCell ref="CJ29:CZ29"/>
    <mergeCell ref="CJ91:CZ91"/>
    <mergeCell ref="CJ98:CZ98"/>
    <mergeCell ref="AX86:BM86"/>
    <mergeCell ref="AX98:BJ98"/>
    <mergeCell ref="BP98:CA98"/>
    <mergeCell ref="AX91:BM91"/>
    <mergeCell ref="BP91:CE91"/>
    <mergeCell ref="AX87:BM87"/>
    <mergeCell ref="CJ97:CZ97"/>
    <mergeCell ref="BP27:CE27"/>
    <mergeCell ref="AE84:AG84"/>
    <mergeCell ref="AH84:AW84"/>
    <mergeCell ref="AX84:BM84"/>
    <mergeCell ref="BP84:CE84"/>
    <mergeCell ref="AH42:AW42"/>
    <mergeCell ref="AH47:AW47"/>
    <mergeCell ref="AE76:AG76"/>
    <mergeCell ref="AH82:AW82"/>
    <mergeCell ref="AH79:AW79"/>
    <mergeCell ref="AB24:AG24"/>
    <mergeCell ref="CJ99:CZ99"/>
    <mergeCell ref="CJ27:CZ27"/>
    <mergeCell ref="A28:AA28"/>
    <mergeCell ref="AB28:AG28"/>
    <mergeCell ref="AH28:AW28"/>
    <mergeCell ref="AX28:BM28"/>
    <mergeCell ref="BP28:CE28"/>
    <mergeCell ref="CJ28:CZ28"/>
    <mergeCell ref="A84:AA84"/>
    <mergeCell ref="AB20:AG20"/>
    <mergeCell ref="AH20:AW20"/>
    <mergeCell ref="AX19:BO19"/>
    <mergeCell ref="BP19:CF19"/>
    <mergeCell ref="AX20:BO20"/>
    <mergeCell ref="BP20:CF20"/>
    <mergeCell ref="AB19:AG19"/>
    <mergeCell ref="AH19:AW19"/>
    <mergeCell ref="AB45:AG45"/>
    <mergeCell ref="A45:AA45"/>
    <mergeCell ref="A46:AA46"/>
    <mergeCell ref="AB46:AG46"/>
    <mergeCell ref="A43:AA43"/>
    <mergeCell ref="AH75:AW75"/>
    <mergeCell ref="AH74:AW74"/>
    <mergeCell ref="A74:AA74"/>
    <mergeCell ref="AE74:AG74"/>
    <mergeCell ref="A48:AA48"/>
    <mergeCell ref="AE77:AG77"/>
    <mergeCell ref="AB48:AG48"/>
    <mergeCell ref="AX73:BM73"/>
    <mergeCell ref="AX72:BM72"/>
    <mergeCell ref="AH72:AW72"/>
    <mergeCell ref="AE72:AG72"/>
    <mergeCell ref="AE75:AG75"/>
    <mergeCell ref="AX62:BM62"/>
    <mergeCell ref="AX63:BM63"/>
    <mergeCell ref="AX65:BM65"/>
    <mergeCell ref="A90:AA90"/>
    <mergeCell ref="A75:AA75"/>
    <mergeCell ref="AE81:AG81"/>
    <mergeCell ref="A77:AA77"/>
    <mergeCell ref="A78:AA78"/>
    <mergeCell ref="AE78:AG78"/>
    <mergeCell ref="A81:AA81"/>
    <mergeCell ref="A80:AA80"/>
    <mergeCell ref="A79:AA79"/>
    <mergeCell ref="AE79:AG79"/>
    <mergeCell ref="AE93:AG93"/>
    <mergeCell ref="A91:AA91"/>
    <mergeCell ref="AE91:AG91"/>
    <mergeCell ref="A86:AA86"/>
    <mergeCell ref="AE86:AG86"/>
    <mergeCell ref="A87:AA87"/>
    <mergeCell ref="AE90:AG90"/>
    <mergeCell ref="AE88:AG88"/>
    <mergeCell ref="A89:AA89"/>
    <mergeCell ref="AE89:AG89"/>
    <mergeCell ref="AE102:AG102"/>
    <mergeCell ref="AE80:AG80"/>
    <mergeCell ref="A88:AA88"/>
    <mergeCell ref="AE87:AG87"/>
    <mergeCell ref="A92:AA92"/>
    <mergeCell ref="AE101:AG101"/>
    <mergeCell ref="A101:AA101"/>
    <mergeCell ref="A97:AA97"/>
    <mergeCell ref="A94:AA94"/>
    <mergeCell ref="AE94:AG94"/>
    <mergeCell ref="A103:AA103"/>
    <mergeCell ref="A98:AA98"/>
    <mergeCell ref="A100:AA100"/>
    <mergeCell ref="AE103:AG103"/>
    <mergeCell ref="AH100:AW100"/>
    <mergeCell ref="AH99:AW99"/>
    <mergeCell ref="AH101:AW101"/>
    <mergeCell ref="AH102:AW102"/>
    <mergeCell ref="AE100:AG100"/>
    <mergeCell ref="A102:AA102"/>
    <mergeCell ref="A104:AA104"/>
    <mergeCell ref="AE107:AG107"/>
    <mergeCell ref="AE104:AG104"/>
    <mergeCell ref="AE105:AG105"/>
    <mergeCell ref="A106:AA106"/>
    <mergeCell ref="AE106:AG106"/>
    <mergeCell ref="A107:AA107"/>
    <mergeCell ref="A105:AA105"/>
    <mergeCell ref="AE92:AG92"/>
    <mergeCell ref="AH103:AW103"/>
    <mergeCell ref="A93:AA93"/>
    <mergeCell ref="A96:AA96"/>
    <mergeCell ref="AH96:AW96"/>
    <mergeCell ref="AH97:AW97"/>
    <mergeCell ref="AE95:AG95"/>
    <mergeCell ref="AH95:AW95"/>
    <mergeCell ref="A95:AA95"/>
    <mergeCell ref="A99:AA99"/>
    <mergeCell ref="AH109:AW109"/>
    <mergeCell ref="AE111:AG111"/>
    <mergeCell ref="AH111:AW111"/>
    <mergeCell ref="AH108:AW108"/>
    <mergeCell ref="AE108:AG108"/>
    <mergeCell ref="AH110:AW110"/>
    <mergeCell ref="A111:AA111"/>
    <mergeCell ref="AE114:AG114"/>
    <mergeCell ref="A114:AA114"/>
    <mergeCell ref="A108:AA108"/>
    <mergeCell ref="A110:AA110"/>
    <mergeCell ref="AE110:AG110"/>
    <mergeCell ref="A109:AA109"/>
    <mergeCell ref="AE109:AG109"/>
    <mergeCell ref="AX114:BM114"/>
    <mergeCell ref="AH114:AW114"/>
    <mergeCell ref="AX112:BM112"/>
    <mergeCell ref="A112:AA112"/>
    <mergeCell ref="AE112:AG112"/>
    <mergeCell ref="AH112:AW112"/>
    <mergeCell ref="A113:AA113"/>
    <mergeCell ref="AE113:AG113"/>
    <mergeCell ref="AX113:BM113"/>
    <mergeCell ref="AH113:AW113"/>
    <mergeCell ref="AH122:AW122"/>
    <mergeCell ref="A115:AA115"/>
    <mergeCell ref="AE115:AG115"/>
    <mergeCell ref="A116:AA116"/>
    <mergeCell ref="AE116:AG116"/>
    <mergeCell ref="A117:AA117"/>
    <mergeCell ref="A122:AA122"/>
    <mergeCell ref="AE122:AG122"/>
    <mergeCell ref="A119:AA119"/>
    <mergeCell ref="AE117:AG117"/>
    <mergeCell ref="AH118:AW118"/>
    <mergeCell ref="A118:AA118"/>
    <mergeCell ref="AH121:AW121"/>
    <mergeCell ref="AX121:BM121"/>
    <mergeCell ref="A120:AA120"/>
    <mergeCell ref="AE120:AG120"/>
    <mergeCell ref="A121:AA121"/>
    <mergeCell ref="AE121:AG121"/>
    <mergeCell ref="AE118:AG118"/>
    <mergeCell ref="AE119:AG119"/>
    <mergeCell ref="AH119:AW119"/>
    <mergeCell ref="AH120:AW120"/>
    <mergeCell ref="AX120:BM120"/>
    <mergeCell ref="CJ121:CZ121"/>
    <mergeCell ref="CJ120:CZ120"/>
    <mergeCell ref="BP121:CE121"/>
    <mergeCell ref="AX119:BM119"/>
    <mergeCell ref="AX118:BM118"/>
    <mergeCell ref="BP118:CE118"/>
    <mergeCell ref="CJ122:CZ122"/>
    <mergeCell ref="BP119:CE119"/>
    <mergeCell ref="CJ119:CZ119"/>
    <mergeCell ref="BP122:CE122"/>
    <mergeCell ref="AX122:BM122"/>
    <mergeCell ref="CJ118:CZ118"/>
    <mergeCell ref="BP120:CE120"/>
    <mergeCell ref="BP117:CE117"/>
    <mergeCell ref="CJ117:CZ117"/>
    <mergeCell ref="AH117:AW117"/>
    <mergeCell ref="AH115:AW115"/>
    <mergeCell ref="AX116:BM116"/>
    <mergeCell ref="AX115:BM115"/>
    <mergeCell ref="AX117:BM117"/>
    <mergeCell ref="AH116:AW116"/>
    <mergeCell ref="CJ115:CZ115"/>
    <mergeCell ref="BP115:CE115"/>
    <mergeCell ref="CJ116:CZ116"/>
    <mergeCell ref="BP116:CE116"/>
    <mergeCell ref="BP114:CE114"/>
    <mergeCell ref="CJ112:CZ112"/>
    <mergeCell ref="BP112:CE112"/>
    <mergeCell ref="CJ113:CZ113"/>
    <mergeCell ref="BP113:CE113"/>
    <mergeCell ref="CJ114:CZ114"/>
    <mergeCell ref="BP110:CE110"/>
    <mergeCell ref="AX111:BM111"/>
    <mergeCell ref="CJ111:CZ111"/>
    <mergeCell ref="CJ110:CZ110"/>
    <mergeCell ref="BP111:CE111"/>
    <mergeCell ref="AX110:BM110"/>
    <mergeCell ref="BP109:CE109"/>
    <mergeCell ref="AX108:BM108"/>
    <mergeCell ref="CJ108:CZ108"/>
    <mergeCell ref="CJ109:CZ109"/>
    <mergeCell ref="BP108:CE108"/>
    <mergeCell ref="AX109:BM109"/>
    <mergeCell ref="AX105:BM105"/>
    <mergeCell ref="AX95:BM95"/>
    <mergeCell ref="AX104:BM104"/>
    <mergeCell ref="AX103:BM103"/>
    <mergeCell ref="BP105:CE105"/>
    <mergeCell ref="AX96:BJ96"/>
    <mergeCell ref="AX102:BM102"/>
    <mergeCell ref="AX101:BM101"/>
    <mergeCell ref="AX100:BM100"/>
    <mergeCell ref="AX97:BJ97"/>
    <mergeCell ref="CJ100:CZ100"/>
    <mergeCell ref="BP101:CE101"/>
    <mergeCell ref="BP102:CE102"/>
    <mergeCell ref="AX107:BM107"/>
    <mergeCell ref="AX106:BM106"/>
    <mergeCell ref="CJ106:CZ106"/>
    <mergeCell ref="CJ102:CZ102"/>
    <mergeCell ref="CJ101:CZ101"/>
    <mergeCell ref="BP103:CE103"/>
    <mergeCell ref="CJ103:CZ103"/>
    <mergeCell ref="CJ96:CZ96"/>
    <mergeCell ref="BP107:CE107"/>
    <mergeCell ref="BP106:CE106"/>
    <mergeCell ref="CJ107:CZ107"/>
    <mergeCell ref="CJ104:CZ104"/>
    <mergeCell ref="CJ105:CZ105"/>
    <mergeCell ref="BP104:CE104"/>
    <mergeCell ref="BP96:CA96"/>
    <mergeCell ref="BP97:CA97"/>
    <mergeCell ref="BP100:CE100"/>
    <mergeCell ref="CJ89:CZ89"/>
    <mergeCell ref="AX92:BM92"/>
    <mergeCell ref="BP89:CE89"/>
    <mergeCell ref="AX88:BM88"/>
    <mergeCell ref="AX94:BM94"/>
    <mergeCell ref="AX93:BM93"/>
    <mergeCell ref="AX90:BM90"/>
    <mergeCell ref="AX89:BM89"/>
    <mergeCell ref="CJ95:CZ95"/>
    <mergeCell ref="BP88:CE88"/>
    <mergeCell ref="CJ90:CZ90"/>
    <mergeCell ref="CJ92:CZ92"/>
    <mergeCell ref="BP92:CE92"/>
    <mergeCell ref="CJ93:CZ93"/>
    <mergeCell ref="BP90:CE90"/>
    <mergeCell ref="CJ94:CZ94"/>
    <mergeCell ref="BP94:CE94"/>
    <mergeCell ref="CJ88:CZ88"/>
    <mergeCell ref="BP83:CE83"/>
    <mergeCell ref="CJ83:CZ83"/>
    <mergeCell ref="BP85:CE85"/>
    <mergeCell ref="CJ85:CZ85"/>
    <mergeCell ref="CJ84:CZ84"/>
    <mergeCell ref="BP93:CE93"/>
    <mergeCell ref="CJ86:CZ86"/>
    <mergeCell ref="CJ87:CZ87"/>
    <mergeCell ref="BP87:CE87"/>
    <mergeCell ref="BP86:CE86"/>
    <mergeCell ref="CJ82:CZ82"/>
    <mergeCell ref="BP82:CE82"/>
    <mergeCell ref="CJ81:CZ81"/>
    <mergeCell ref="AH77:AW77"/>
    <mergeCell ref="AX77:BM77"/>
    <mergeCell ref="CJ77:CZ77"/>
    <mergeCell ref="CJ79:CZ79"/>
    <mergeCell ref="AH81:AW81"/>
    <mergeCell ref="AX82:BM82"/>
    <mergeCell ref="BP79:CE79"/>
    <mergeCell ref="BP77:CE77"/>
    <mergeCell ref="AH73:AW73"/>
    <mergeCell ref="CJ72:CZ72"/>
    <mergeCell ref="BP73:CE73"/>
    <mergeCell ref="CJ73:CZ73"/>
    <mergeCell ref="CJ75:CZ75"/>
    <mergeCell ref="BP72:CE72"/>
    <mergeCell ref="BP75:CE75"/>
    <mergeCell ref="BP74:CE74"/>
    <mergeCell ref="AH76:AW76"/>
    <mergeCell ref="CJ76:CZ76"/>
    <mergeCell ref="BP76:CE76"/>
    <mergeCell ref="AX76:BM76"/>
    <mergeCell ref="CJ74:CZ74"/>
    <mergeCell ref="AX75:BM75"/>
    <mergeCell ref="A73:AA73"/>
    <mergeCell ref="AE73:AG73"/>
    <mergeCell ref="CJ80:CZ80"/>
    <mergeCell ref="AX80:BM80"/>
    <mergeCell ref="A71:AA71"/>
    <mergeCell ref="AE71:AG71"/>
    <mergeCell ref="AX79:BM79"/>
    <mergeCell ref="CJ71:CZ71"/>
    <mergeCell ref="AH71:AW71"/>
    <mergeCell ref="BP71:CE71"/>
    <mergeCell ref="AX71:BM71"/>
    <mergeCell ref="CJ78:CZ78"/>
    <mergeCell ref="AE67:AG67"/>
    <mergeCell ref="A69:AA69"/>
    <mergeCell ref="AE69:AG69"/>
    <mergeCell ref="A68:AA68"/>
    <mergeCell ref="AE68:AG68"/>
    <mergeCell ref="BP81:CE81"/>
    <mergeCell ref="AX81:BM81"/>
    <mergeCell ref="BP80:CE80"/>
    <mergeCell ref="AX74:BM74"/>
    <mergeCell ref="BP78:CE78"/>
    <mergeCell ref="CJ68:CZ68"/>
    <mergeCell ref="CJ66:CZ66"/>
    <mergeCell ref="A70:AA70"/>
    <mergeCell ref="AE70:AG70"/>
    <mergeCell ref="BP69:CE69"/>
    <mergeCell ref="CJ70:CZ70"/>
    <mergeCell ref="AH70:AW70"/>
    <mergeCell ref="AX70:BM70"/>
    <mergeCell ref="BP70:CE70"/>
    <mergeCell ref="AH69:AW69"/>
    <mergeCell ref="BP66:CE66"/>
    <mergeCell ref="CJ64:CZ64"/>
    <mergeCell ref="CJ69:CZ69"/>
    <mergeCell ref="BP62:CE62"/>
    <mergeCell ref="BP63:CE63"/>
    <mergeCell ref="BP65:CE65"/>
    <mergeCell ref="BP64:CE64"/>
    <mergeCell ref="CJ67:CZ67"/>
    <mergeCell ref="BP67:CE67"/>
    <mergeCell ref="BP68:CE68"/>
    <mergeCell ref="CJ65:CZ65"/>
    <mergeCell ref="CJ62:CZ62"/>
    <mergeCell ref="CJ63:CZ63"/>
    <mergeCell ref="A65:AA65"/>
    <mergeCell ref="AE65:AG65"/>
    <mergeCell ref="AH64:AW64"/>
    <mergeCell ref="AX64:BM64"/>
    <mergeCell ref="AH65:AW65"/>
    <mergeCell ref="A64:AA64"/>
    <mergeCell ref="AE64:AG64"/>
    <mergeCell ref="A62:AA62"/>
    <mergeCell ref="AE62:AG62"/>
    <mergeCell ref="A55:AA55"/>
    <mergeCell ref="AE55:AG55"/>
    <mergeCell ref="AH55:AW55"/>
    <mergeCell ref="A58:AA58"/>
    <mergeCell ref="A57:AA57"/>
    <mergeCell ref="AH57:AW57"/>
    <mergeCell ref="AE60:AG60"/>
    <mergeCell ref="AE58:AG58"/>
    <mergeCell ref="AH58:AW58"/>
    <mergeCell ref="AE57:AG57"/>
    <mergeCell ref="AE56:AG56"/>
    <mergeCell ref="AH56:AW56"/>
    <mergeCell ref="AE61:AG61"/>
    <mergeCell ref="AH60:AW60"/>
    <mergeCell ref="AX54:BM54"/>
    <mergeCell ref="AX56:BM56"/>
    <mergeCell ref="AB54:AG54"/>
    <mergeCell ref="A49:AA49"/>
    <mergeCell ref="AB49:AG49"/>
    <mergeCell ref="AH49:AW49"/>
    <mergeCell ref="AX52:BM52"/>
    <mergeCell ref="A50:AA50"/>
    <mergeCell ref="AB50:AG50"/>
    <mergeCell ref="A56:AA56"/>
    <mergeCell ref="A53:AA53"/>
    <mergeCell ref="AB53:AG53"/>
    <mergeCell ref="AH53:AW53"/>
    <mergeCell ref="AH52:AW52"/>
    <mergeCell ref="A52:AA52"/>
    <mergeCell ref="AB52:AG52"/>
    <mergeCell ref="BP26:CE26"/>
    <mergeCell ref="AH34:AW34"/>
    <mergeCell ref="CJ42:CZ42"/>
    <mergeCell ref="AB38:AG38"/>
    <mergeCell ref="AX38:BM38"/>
    <mergeCell ref="CJ41:CZ41"/>
    <mergeCell ref="BP41:CE41"/>
    <mergeCell ref="BP42:CE42"/>
    <mergeCell ref="AB42:AG42"/>
    <mergeCell ref="AH41:AW41"/>
    <mergeCell ref="CJ39:CZ39"/>
    <mergeCell ref="AX41:BM41"/>
    <mergeCell ref="AH39:AW39"/>
    <mergeCell ref="BP38:CE38"/>
    <mergeCell ref="BP39:CE39"/>
    <mergeCell ref="CJ38:CZ38"/>
    <mergeCell ref="AX39:BM39"/>
    <mergeCell ref="AH38:AW38"/>
    <mergeCell ref="CJ40:CZ40"/>
    <mergeCell ref="CJ15:CZ15"/>
    <mergeCell ref="CG15:CI15"/>
    <mergeCell ref="CJ23:CZ23"/>
    <mergeCell ref="CJ17:CZ17"/>
    <mergeCell ref="CJ21:CZ21"/>
    <mergeCell ref="CG21:CI21"/>
    <mergeCell ref="CG19:CI19"/>
    <mergeCell ref="CJ19:CZ19"/>
    <mergeCell ref="CG20:CI20"/>
    <mergeCell ref="CG35:CI35"/>
    <mergeCell ref="CJ35:CZ35"/>
    <mergeCell ref="BP16:CF16"/>
    <mergeCell ref="BP30:CE30"/>
    <mergeCell ref="BP17:CF17"/>
    <mergeCell ref="CJ22:CZ22"/>
    <mergeCell ref="CJ26:CZ26"/>
    <mergeCell ref="CJ24:CZ24"/>
    <mergeCell ref="BP24:CE24"/>
    <mergeCell ref="BP29:CE29"/>
    <mergeCell ref="CJ18:CZ18"/>
    <mergeCell ref="CJ25:CZ25"/>
    <mergeCell ref="AX21:BO21"/>
    <mergeCell ref="BP21:CF21"/>
    <mergeCell ref="BP23:CE23"/>
    <mergeCell ref="CJ20:CZ20"/>
    <mergeCell ref="AX22:BM22"/>
    <mergeCell ref="AH24:AW24"/>
    <mergeCell ref="CJ30:CZ30"/>
    <mergeCell ref="AX26:BM26"/>
    <mergeCell ref="CJ37:CZ37"/>
    <mergeCell ref="CJ34:CZ34"/>
    <mergeCell ref="CJ33:CZ33"/>
    <mergeCell ref="CG37:CI37"/>
    <mergeCell ref="CG34:CI34"/>
    <mergeCell ref="CG36:CI36"/>
    <mergeCell ref="CG33:CI33"/>
    <mergeCell ref="AB37:AG37"/>
    <mergeCell ref="A35:AA35"/>
    <mergeCell ref="AB36:AG36"/>
    <mergeCell ref="A33:AA33"/>
    <mergeCell ref="A34:AA34"/>
    <mergeCell ref="AB39:AG39"/>
    <mergeCell ref="A39:AA39"/>
    <mergeCell ref="A38:AA38"/>
    <mergeCell ref="A36:AA36"/>
    <mergeCell ref="AB34:AG34"/>
    <mergeCell ref="AB30:AG30"/>
    <mergeCell ref="AB31:AG31"/>
    <mergeCell ref="AB33:AG33"/>
    <mergeCell ref="AB32:AG32"/>
    <mergeCell ref="AB35:AG35"/>
    <mergeCell ref="A37:AA37"/>
    <mergeCell ref="AB27:AG27"/>
    <mergeCell ref="AB26:AG26"/>
    <mergeCell ref="AB25:AG25"/>
    <mergeCell ref="A32:AA32"/>
    <mergeCell ref="A31:AA31"/>
    <mergeCell ref="A30:AA30"/>
    <mergeCell ref="AB29:AG29"/>
    <mergeCell ref="A29:AA29"/>
    <mergeCell ref="A24:AA24"/>
    <mergeCell ref="A25:AA25"/>
    <mergeCell ref="A26:AA26"/>
    <mergeCell ref="A27:AA27"/>
    <mergeCell ref="A22:AA22"/>
    <mergeCell ref="A23:AA23"/>
    <mergeCell ref="A16:AA16"/>
    <mergeCell ref="A18:AA18"/>
    <mergeCell ref="A17:AA17"/>
    <mergeCell ref="A19:AA19"/>
    <mergeCell ref="A20:AA20"/>
    <mergeCell ref="A21:AA21"/>
    <mergeCell ref="A14:AA14"/>
    <mergeCell ref="A12:AA13"/>
    <mergeCell ref="A15:AA15"/>
    <mergeCell ref="AB15:AG15"/>
    <mergeCell ref="AB12:AG13"/>
    <mergeCell ref="AB14:AG14"/>
    <mergeCell ref="B10:AA10"/>
    <mergeCell ref="AX12:BO13"/>
    <mergeCell ref="AH5:AV5"/>
    <mergeCell ref="B9:AA9"/>
    <mergeCell ref="B7:U7"/>
    <mergeCell ref="AA7:BI7"/>
    <mergeCell ref="A11:CZ11"/>
    <mergeCell ref="AH12:AW13"/>
    <mergeCell ref="CJ12:CZ13"/>
    <mergeCell ref="CJ5:CZ5"/>
    <mergeCell ref="BT5:BZ5"/>
    <mergeCell ref="BP6:BZ6"/>
    <mergeCell ref="CJ6:CZ6"/>
    <mergeCell ref="AB1:AD1"/>
    <mergeCell ref="AA3:BJ3"/>
    <mergeCell ref="CJ4:CZ4"/>
    <mergeCell ref="CJ3:CZ3"/>
    <mergeCell ref="AX14:BO14"/>
    <mergeCell ref="BP22:CE22"/>
    <mergeCell ref="CJ8:CZ8"/>
    <mergeCell ref="BP7:BZ7"/>
    <mergeCell ref="AL8:BI8"/>
    <mergeCell ref="AH15:AW15"/>
    <mergeCell ref="AH14:AW14"/>
    <mergeCell ref="AX18:BO18"/>
    <mergeCell ref="CJ16:CZ16"/>
    <mergeCell ref="CG16:CI16"/>
    <mergeCell ref="CJ10:CZ10"/>
    <mergeCell ref="BP8:BZ8"/>
    <mergeCell ref="CJ14:CZ14"/>
    <mergeCell ref="CJ7:CZ7"/>
    <mergeCell ref="CJ9:CZ9"/>
    <mergeCell ref="BP12:CI13"/>
    <mergeCell ref="AB21:AG21"/>
    <mergeCell ref="AH21:AW21"/>
    <mergeCell ref="AB23:AG23"/>
    <mergeCell ref="AH16:AW16"/>
    <mergeCell ref="AH18:AW18"/>
    <mergeCell ref="AB18:AG18"/>
    <mergeCell ref="AB16:AG16"/>
    <mergeCell ref="AH17:AW17"/>
    <mergeCell ref="AB22:AG22"/>
    <mergeCell ref="AB17:AG17"/>
    <mergeCell ref="AH36:AW36"/>
    <mergeCell ref="AX16:BO16"/>
    <mergeCell ref="AX15:BO15"/>
    <mergeCell ref="AH23:AW23"/>
    <mergeCell ref="AH22:AW22"/>
    <mergeCell ref="CG14:CI14"/>
    <mergeCell ref="CG18:CI18"/>
    <mergeCell ref="BP14:CF14"/>
    <mergeCell ref="BP15:CF15"/>
    <mergeCell ref="CG17:CI17"/>
    <mergeCell ref="AH31:AW31"/>
    <mergeCell ref="AX31:BM31"/>
    <mergeCell ref="AX32:BM32"/>
    <mergeCell ref="AH37:AW37"/>
    <mergeCell ref="AX37:BO37"/>
    <mergeCell ref="BP37:CF37"/>
    <mergeCell ref="AH33:AW33"/>
    <mergeCell ref="AX33:BO33"/>
    <mergeCell ref="BP33:CF33"/>
    <mergeCell ref="AH35:AW35"/>
    <mergeCell ref="BP31:CE31"/>
    <mergeCell ref="AH26:AW26"/>
    <mergeCell ref="AH32:AW32"/>
    <mergeCell ref="AH29:AW29"/>
    <mergeCell ref="AX29:BM29"/>
    <mergeCell ref="AH27:AW27"/>
    <mergeCell ref="AX27:BM27"/>
    <mergeCell ref="BP32:CE32"/>
    <mergeCell ref="AH30:AW30"/>
    <mergeCell ref="AX30:BM30"/>
    <mergeCell ref="CJ36:CZ36"/>
    <mergeCell ref="CJ32:CZ32"/>
    <mergeCell ref="AX17:BO17"/>
    <mergeCell ref="AH25:AW25"/>
    <mergeCell ref="BP18:CF18"/>
    <mergeCell ref="AX24:BM24"/>
    <mergeCell ref="AX25:BM25"/>
    <mergeCell ref="AX23:BM23"/>
    <mergeCell ref="CJ31:CZ31"/>
    <mergeCell ref="BP25:CE25"/>
    <mergeCell ref="BP34:CF34"/>
    <mergeCell ref="AX46:BO46"/>
    <mergeCell ref="AX47:BO47"/>
    <mergeCell ref="BP35:CF35"/>
    <mergeCell ref="AX34:BO34"/>
    <mergeCell ref="AX35:BO35"/>
    <mergeCell ref="BP44:CF44"/>
    <mergeCell ref="AX42:BM42"/>
    <mergeCell ref="AX36:BO36"/>
    <mergeCell ref="BP36:CF36"/>
    <mergeCell ref="BP50:CE50"/>
    <mergeCell ref="CJ50:CZ50"/>
    <mergeCell ref="CG44:CI44"/>
    <mergeCell ref="AX48:BM48"/>
    <mergeCell ref="AX45:BO45"/>
    <mergeCell ref="CG45:CI45"/>
    <mergeCell ref="BP47:CF47"/>
    <mergeCell ref="CJ48:CZ48"/>
    <mergeCell ref="BP48:CE48"/>
    <mergeCell ref="CJ46:CZ46"/>
    <mergeCell ref="BP58:CE58"/>
    <mergeCell ref="CJ58:CZ58"/>
    <mergeCell ref="CJ56:CZ56"/>
    <mergeCell ref="BP57:CE57"/>
    <mergeCell ref="CJ57:CZ57"/>
    <mergeCell ref="AX57:BM57"/>
    <mergeCell ref="BP49:CE49"/>
    <mergeCell ref="CJ49:CZ49"/>
    <mergeCell ref="CJ54:CZ54"/>
    <mergeCell ref="AX53:BM53"/>
    <mergeCell ref="CJ47:CZ47"/>
    <mergeCell ref="CJ52:CZ52"/>
    <mergeCell ref="BP54:CE54"/>
    <mergeCell ref="CJ53:CZ53"/>
    <mergeCell ref="CJ51:CZ51"/>
    <mergeCell ref="BP52:CE52"/>
    <mergeCell ref="BP56:CE56"/>
    <mergeCell ref="BP51:CE51"/>
    <mergeCell ref="BP60:CE60"/>
    <mergeCell ref="BP61:CE61"/>
    <mergeCell ref="CJ61:CZ61"/>
    <mergeCell ref="CJ60:CZ60"/>
    <mergeCell ref="BP55:CE55"/>
    <mergeCell ref="CJ59:CZ59"/>
    <mergeCell ref="BP59:CE59"/>
    <mergeCell ref="CJ55:CZ55"/>
    <mergeCell ref="AH45:AW45"/>
    <mergeCell ref="BP45:CF45"/>
    <mergeCell ref="CJ43:CZ43"/>
    <mergeCell ref="BP43:CE43"/>
    <mergeCell ref="CJ44:CZ44"/>
    <mergeCell ref="CJ45:CZ45"/>
    <mergeCell ref="AH44:AW44"/>
    <mergeCell ref="AX43:BM43"/>
    <mergeCell ref="AX44:BO44"/>
    <mergeCell ref="A63:AA63"/>
    <mergeCell ref="AE63:AG63"/>
    <mergeCell ref="AX60:BM60"/>
    <mergeCell ref="AX58:BM58"/>
    <mergeCell ref="AX59:BM59"/>
    <mergeCell ref="A59:AA59"/>
    <mergeCell ref="AE59:AG59"/>
    <mergeCell ref="AH62:AW62"/>
    <mergeCell ref="A61:AA61"/>
    <mergeCell ref="A60:AA60"/>
    <mergeCell ref="AX66:BM66"/>
    <mergeCell ref="A66:AA66"/>
    <mergeCell ref="AE66:AG66"/>
    <mergeCell ref="AX69:BM69"/>
    <mergeCell ref="AH67:AW67"/>
    <mergeCell ref="AH68:AW68"/>
    <mergeCell ref="AX68:BM68"/>
    <mergeCell ref="AX67:BM67"/>
    <mergeCell ref="AH66:AW66"/>
    <mergeCell ref="A67:AA67"/>
    <mergeCell ref="AH59:AW59"/>
    <mergeCell ref="AH61:AW61"/>
    <mergeCell ref="AH63:AW63"/>
    <mergeCell ref="AX61:BM61"/>
    <mergeCell ref="AH48:AW48"/>
    <mergeCell ref="AH46:AW46"/>
    <mergeCell ref="AX49:BM49"/>
    <mergeCell ref="AX51:BM51"/>
    <mergeCell ref="AX50:BM50"/>
    <mergeCell ref="AX55:BM55"/>
    <mergeCell ref="CG47:CI47"/>
    <mergeCell ref="BP46:CF46"/>
    <mergeCell ref="CG46:CI46"/>
    <mergeCell ref="BP53:CE53"/>
    <mergeCell ref="A54:AA54"/>
    <mergeCell ref="A40:AA40"/>
    <mergeCell ref="AB40:AG40"/>
    <mergeCell ref="AH40:AW40"/>
    <mergeCell ref="AX40:BM40"/>
    <mergeCell ref="BP40:CE40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52"/>
  <sheetViews>
    <sheetView view="pageBreakPreview" zoomScaleSheetLayoutView="100" zoomScalePageLayoutView="0" workbookViewId="0" topLeftCell="E133">
      <selection activeCell="A151" sqref="A151:AI151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31" t="s">
        <v>267</v>
      </c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</row>
    <row r="2" spans="1:98" ht="19.5" customHeight="1" thickBot="1">
      <c r="A2" s="149" t="s">
        <v>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</row>
    <row r="3" spans="1:98" ht="22.5" customHeight="1">
      <c r="A3" s="291" t="s">
        <v>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5" t="s">
        <v>239</v>
      </c>
      <c r="AK3" s="292"/>
      <c r="AL3" s="292"/>
      <c r="AM3" s="292"/>
      <c r="AN3" s="292"/>
      <c r="AO3" s="296"/>
      <c r="AP3" s="295" t="s">
        <v>25</v>
      </c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6"/>
      <c r="BB3" s="295" t="s">
        <v>19</v>
      </c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6"/>
      <c r="BT3" s="292"/>
      <c r="BU3" s="295" t="s">
        <v>9</v>
      </c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5" t="s">
        <v>213</v>
      </c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308"/>
    </row>
    <row r="4" spans="1:98" ht="43.5" customHeight="1" thickBot="1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7"/>
      <c r="AK4" s="294"/>
      <c r="AL4" s="294"/>
      <c r="AM4" s="294"/>
      <c r="AN4" s="294"/>
      <c r="AO4" s="298"/>
      <c r="AP4" s="297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8"/>
      <c r="BB4" s="297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8"/>
      <c r="BT4" s="294"/>
      <c r="BU4" s="297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7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309"/>
    </row>
    <row r="5" spans="1:98" ht="11.25">
      <c r="A5" s="299">
        <v>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2">
        <v>2</v>
      </c>
      <c r="AK5" s="283"/>
      <c r="AL5" s="283"/>
      <c r="AM5" s="283"/>
      <c r="AN5" s="283"/>
      <c r="AO5" s="284"/>
      <c r="AP5" s="114">
        <v>3</v>
      </c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  <c r="BB5" s="114">
        <v>4</v>
      </c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3"/>
      <c r="BT5" s="74"/>
      <c r="BU5" s="114">
        <v>5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282">
        <v>6</v>
      </c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310"/>
    </row>
    <row r="6" spans="1:98" ht="12" customHeight="1">
      <c r="A6" s="286" t="s">
        <v>127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78">
        <v>200</v>
      </c>
      <c r="AK6" s="278"/>
      <c r="AL6" s="278"/>
      <c r="AM6" s="62"/>
      <c r="AN6" s="62"/>
      <c r="AO6" s="62"/>
      <c r="AP6" s="121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22"/>
      <c r="BC6" s="21"/>
      <c r="BD6" s="21"/>
      <c r="BE6" s="21"/>
      <c r="BF6" s="21"/>
      <c r="BG6" s="21"/>
      <c r="BH6" s="89">
        <f>BH7</f>
        <v>38697210</v>
      </c>
      <c r="BI6" s="285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6">
        <f>BU7</f>
        <v>25595267.56</v>
      </c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6">
        <f aca="true" t="shared" si="0" ref="CI6:CI38">BH6-BU6</f>
        <v>13101942.440000001</v>
      </c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9"/>
    </row>
    <row r="7" spans="1:98" ht="27" customHeight="1">
      <c r="A7" s="280" t="s">
        <v>128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78">
        <v>200</v>
      </c>
      <c r="AK7" s="278"/>
      <c r="AL7" s="278"/>
      <c r="AM7" s="62"/>
      <c r="AN7" s="62"/>
      <c r="AO7" s="62"/>
      <c r="AP7" s="142" t="s">
        <v>129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4"/>
      <c r="BB7" s="22"/>
      <c r="BC7" s="21"/>
      <c r="BD7" s="21"/>
      <c r="BE7" s="21"/>
      <c r="BF7" s="21"/>
      <c r="BG7" s="21"/>
      <c r="BH7" s="90">
        <f>BB9+BH20+BH59+BH70+BH82+BH109+BH184+BH243+BH46+BH238</f>
        <v>38697210</v>
      </c>
      <c r="BI7" s="92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6">
        <f>BU9+BU20+BU59+BU70+BU82+BU109+BU184+BU243+BU46+BU238</f>
        <v>25595267.56</v>
      </c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6">
        <f t="shared" si="0"/>
        <v>13101942.440000001</v>
      </c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9"/>
    </row>
    <row r="8" spans="1:98" ht="24" customHeight="1">
      <c r="A8" s="280" t="s">
        <v>130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78">
        <v>200</v>
      </c>
      <c r="AK8" s="278"/>
      <c r="AL8" s="278"/>
      <c r="AM8" s="62"/>
      <c r="AN8" s="62"/>
      <c r="AO8" s="62"/>
      <c r="AP8" s="142" t="s">
        <v>131</v>
      </c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4"/>
      <c r="BB8" s="22"/>
      <c r="BC8" s="21"/>
      <c r="BD8" s="21"/>
      <c r="BE8" s="21"/>
      <c r="BF8" s="21"/>
      <c r="BG8" s="21"/>
      <c r="BH8" s="90">
        <f>BB9+BH20+BH46</f>
        <v>3724300</v>
      </c>
      <c r="BI8" s="92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6">
        <f>BU9+BU20+BU46</f>
        <v>3723468.42</v>
      </c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6">
        <f t="shared" si="0"/>
        <v>831.5800000000745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9"/>
    </row>
    <row r="9" spans="1:188" s="48" customFormat="1" ht="49.5" customHeight="1">
      <c r="A9" s="226" t="s">
        <v>132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05" t="s">
        <v>13</v>
      </c>
      <c r="AK9" s="205"/>
      <c r="AL9" s="205"/>
      <c r="AM9" s="205"/>
      <c r="AN9" s="205"/>
      <c r="AO9" s="205"/>
      <c r="AP9" s="205" t="s">
        <v>133</v>
      </c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79">
        <f>BH10</f>
        <v>749800</v>
      </c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46"/>
      <c r="BU9" s="279">
        <f>BU10</f>
        <v>749646.11</v>
      </c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88">
        <f>BB9-BU9</f>
        <v>153.89000000001397</v>
      </c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90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89" t="s">
        <v>134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08" t="s">
        <v>13</v>
      </c>
      <c r="AK10" s="108"/>
      <c r="AL10" s="108"/>
      <c r="AM10" s="108"/>
      <c r="AN10" s="108"/>
      <c r="AO10" s="108"/>
      <c r="AP10" s="108" t="s">
        <v>135</v>
      </c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25"/>
      <c r="BC10" s="25"/>
      <c r="BD10" s="25"/>
      <c r="BE10" s="25"/>
      <c r="BF10" s="25"/>
      <c r="BG10" s="25"/>
      <c r="BH10" s="166">
        <f>BH11</f>
        <v>749800</v>
      </c>
      <c r="BI10" s="167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6">
        <f>BU11</f>
        <v>749646.11</v>
      </c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6">
        <f t="shared" si="0"/>
        <v>153.89000000001397</v>
      </c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9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89" t="s">
        <v>136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08" t="s">
        <v>13</v>
      </c>
      <c r="AK11" s="108"/>
      <c r="AL11" s="108"/>
      <c r="AM11" s="108"/>
      <c r="AN11" s="108"/>
      <c r="AO11" s="108"/>
      <c r="AP11" s="108" t="s">
        <v>137</v>
      </c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25"/>
      <c r="BC11" s="25"/>
      <c r="BD11" s="25"/>
      <c r="BE11" s="25"/>
      <c r="BF11" s="25"/>
      <c r="BG11" s="25"/>
      <c r="BH11" s="166">
        <f>BH12</f>
        <v>749800</v>
      </c>
      <c r="BI11" s="167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6">
        <f>BU12</f>
        <v>749646.11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6">
        <f t="shared" si="0"/>
        <v>153.89000000001397</v>
      </c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9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89" t="s">
        <v>138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08" t="s">
        <v>13</v>
      </c>
      <c r="AK12" s="108"/>
      <c r="AL12" s="108"/>
      <c r="AM12" s="108"/>
      <c r="AN12" s="108"/>
      <c r="AO12" s="108"/>
      <c r="AP12" s="108" t="s">
        <v>278</v>
      </c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25"/>
      <c r="BC12" s="25"/>
      <c r="BD12" s="25"/>
      <c r="BE12" s="25"/>
      <c r="BF12" s="25"/>
      <c r="BG12" s="25"/>
      <c r="BH12" s="166">
        <f>BH13</f>
        <v>749800</v>
      </c>
      <c r="BI12" s="167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6">
        <f>BU13</f>
        <v>749646.11</v>
      </c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6">
        <f t="shared" si="0"/>
        <v>153.89000000001397</v>
      </c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9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89" t="s">
        <v>139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08" t="s">
        <v>13</v>
      </c>
      <c r="AK13" s="108"/>
      <c r="AL13" s="108"/>
      <c r="AM13" s="108"/>
      <c r="AN13" s="108"/>
      <c r="AO13" s="108"/>
      <c r="AP13" s="108" t="s">
        <v>279</v>
      </c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26"/>
      <c r="BC13" s="26"/>
      <c r="BD13" s="26"/>
      <c r="BE13" s="26"/>
      <c r="BF13" s="26"/>
      <c r="BG13" s="26"/>
      <c r="BH13" s="166">
        <f>BH14+BB18</f>
        <v>749800</v>
      </c>
      <c r="BI13" s="167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6">
        <f>BU14+BU18</f>
        <v>749646.11</v>
      </c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6">
        <f t="shared" si="0"/>
        <v>153.89000000001397</v>
      </c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9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12" t="s">
        <v>140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108" t="s">
        <v>13</v>
      </c>
      <c r="AK14" s="108"/>
      <c r="AL14" s="108"/>
      <c r="AM14" s="19"/>
      <c r="AN14" s="19"/>
      <c r="AO14" s="19"/>
      <c r="AP14" s="94" t="s">
        <v>280</v>
      </c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27"/>
      <c r="BC14" s="27"/>
      <c r="BD14" s="27"/>
      <c r="BE14" s="27"/>
      <c r="BF14" s="27"/>
      <c r="BG14" s="27"/>
      <c r="BH14" s="166">
        <f>BH15+BH16+BH17</f>
        <v>749800</v>
      </c>
      <c r="BI14" s="167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6">
        <f>BU15+BU16+BU17</f>
        <v>749646.11</v>
      </c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6">
        <f t="shared" si="0"/>
        <v>153.89000000001397</v>
      </c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9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07" t="s">
        <v>141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 t="s">
        <v>13</v>
      </c>
      <c r="AK15" s="108"/>
      <c r="AL15" s="108"/>
      <c r="AM15" s="19"/>
      <c r="AN15" s="19"/>
      <c r="AO15" s="19"/>
      <c r="AP15" s="94" t="s">
        <v>281</v>
      </c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27"/>
      <c r="BC15" s="27"/>
      <c r="BD15" s="27"/>
      <c r="BE15" s="27"/>
      <c r="BF15" s="27"/>
      <c r="BG15" s="27"/>
      <c r="BH15" s="166">
        <v>569000</v>
      </c>
      <c r="BI15" s="167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6">
        <v>568913</v>
      </c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6">
        <f t="shared" si="0"/>
        <v>87</v>
      </c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9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207" t="s">
        <v>142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108" t="s">
        <v>13</v>
      </c>
      <c r="AK16" s="108"/>
      <c r="AL16" s="108"/>
      <c r="AM16" s="19"/>
      <c r="AN16" s="19"/>
      <c r="AO16" s="19"/>
      <c r="AP16" s="94" t="s">
        <v>282</v>
      </c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27"/>
      <c r="BC16" s="27"/>
      <c r="BD16" s="27"/>
      <c r="BE16" s="27"/>
      <c r="BF16" s="27"/>
      <c r="BG16" s="27"/>
      <c r="BH16" s="166">
        <v>22200</v>
      </c>
      <c r="BI16" s="167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6">
        <v>22140</v>
      </c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6">
        <f t="shared" si="0"/>
        <v>60</v>
      </c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9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86" t="s">
        <v>143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08" t="s">
        <v>13</v>
      </c>
      <c r="AK17" s="108"/>
      <c r="AL17" s="108"/>
      <c r="AM17" s="19"/>
      <c r="AN17" s="19"/>
      <c r="AO17" s="19"/>
      <c r="AP17" s="94" t="s">
        <v>283</v>
      </c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27"/>
      <c r="BC17" s="27"/>
      <c r="BD17" s="27"/>
      <c r="BE17" s="27"/>
      <c r="BF17" s="27"/>
      <c r="BG17" s="27"/>
      <c r="BH17" s="166">
        <v>158600</v>
      </c>
      <c r="BI17" s="167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6">
        <v>158593.11</v>
      </c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6">
        <f t="shared" si="0"/>
        <v>6.89000000001397</v>
      </c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9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207" t="s">
        <v>254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 t="s">
        <v>13</v>
      </c>
      <c r="AK18" s="108"/>
      <c r="AL18" s="108"/>
      <c r="AM18" s="108"/>
      <c r="AN18" s="108"/>
      <c r="AO18" s="108"/>
      <c r="AP18" s="94" t="s">
        <v>284</v>
      </c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170">
        <f>BB19</f>
        <v>0</v>
      </c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20"/>
      <c r="BU18" s="170">
        <f>BU19</f>
        <v>0</v>
      </c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66">
        <f>BB18-BU18</f>
        <v>0</v>
      </c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9"/>
    </row>
    <row r="19" spans="1:98" ht="18" customHeight="1">
      <c r="A19" s="171" t="s">
        <v>144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94" t="s">
        <v>13</v>
      </c>
      <c r="AK19" s="94"/>
      <c r="AL19" s="94"/>
      <c r="AM19" s="94"/>
      <c r="AN19" s="94"/>
      <c r="AO19" s="94"/>
      <c r="AP19" s="94" t="s">
        <v>285</v>
      </c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170">
        <v>0</v>
      </c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20"/>
      <c r="BU19" s="170">
        <v>0</v>
      </c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66">
        <f>BB19-BU19</f>
        <v>0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9"/>
    </row>
    <row r="20" spans="1:98" s="47" customFormat="1" ht="57.75" customHeight="1">
      <c r="A20" s="226" t="s">
        <v>145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05" t="s">
        <v>13</v>
      </c>
      <c r="AK20" s="205"/>
      <c r="AL20" s="205"/>
      <c r="AM20" s="49"/>
      <c r="AN20" s="49"/>
      <c r="AO20" s="49"/>
      <c r="AP20" s="275" t="s">
        <v>146</v>
      </c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7"/>
      <c r="BB20" s="50"/>
      <c r="BC20" s="50"/>
      <c r="BD20" s="50"/>
      <c r="BE20" s="50"/>
      <c r="BF20" s="50"/>
      <c r="BG20" s="50"/>
      <c r="BH20" s="237">
        <f>BH21+BH40</f>
        <v>2838700</v>
      </c>
      <c r="BI20" s="240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37">
        <f>BU21+BU40</f>
        <v>2838139.19</v>
      </c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88">
        <f t="shared" si="0"/>
        <v>560.8100000000559</v>
      </c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90"/>
    </row>
    <row r="21" spans="1:98" ht="61.5" customHeight="1">
      <c r="A21" s="189" t="s">
        <v>134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08" t="s">
        <v>13</v>
      </c>
      <c r="AK21" s="108"/>
      <c r="AL21" s="108"/>
      <c r="AM21" s="19"/>
      <c r="AN21" s="19"/>
      <c r="AO21" s="19"/>
      <c r="AP21" s="109" t="s">
        <v>147</v>
      </c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1"/>
      <c r="BB21" s="28"/>
      <c r="BC21" s="28"/>
      <c r="BD21" s="28"/>
      <c r="BE21" s="28"/>
      <c r="BF21" s="28"/>
      <c r="BG21" s="28"/>
      <c r="BH21" s="166">
        <f>BH22</f>
        <v>2838500</v>
      </c>
      <c r="BI21" s="167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6">
        <f>BU22</f>
        <v>2837939.19</v>
      </c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6">
        <f t="shared" si="0"/>
        <v>560.8100000000559</v>
      </c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9"/>
    </row>
    <row r="22" spans="1:98" ht="18" customHeight="1">
      <c r="A22" s="185" t="s">
        <v>148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8" t="s">
        <v>13</v>
      </c>
      <c r="AK22" s="108"/>
      <c r="AL22" s="108"/>
      <c r="AM22" s="19"/>
      <c r="AN22" s="19"/>
      <c r="AO22" s="19"/>
      <c r="AP22" s="109" t="s">
        <v>149</v>
      </c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1"/>
      <c r="BB22" s="28"/>
      <c r="BC22" s="28"/>
      <c r="BD22" s="28"/>
      <c r="BE22" s="28"/>
      <c r="BF22" s="28"/>
      <c r="BG22" s="28"/>
      <c r="BH22" s="166">
        <f>BH23</f>
        <v>2838500</v>
      </c>
      <c r="BI22" s="167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6">
        <f>BU23</f>
        <v>2837939.19</v>
      </c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6">
        <f t="shared" si="0"/>
        <v>560.8100000000559</v>
      </c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9"/>
    </row>
    <row r="23" spans="1:98" ht="27" customHeight="1">
      <c r="A23" s="214" t="s">
        <v>138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180" t="s">
        <v>13</v>
      </c>
      <c r="AK23" s="180"/>
      <c r="AL23" s="180"/>
      <c r="AM23" s="30"/>
      <c r="AN23" s="30"/>
      <c r="AO23" s="30"/>
      <c r="AP23" s="196" t="s">
        <v>286</v>
      </c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8"/>
      <c r="BB23" s="31"/>
      <c r="BC23" s="31"/>
      <c r="BD23" s="31"/>
      <c r="BE23" s="31"/>
      <c r="BF23" s="31"/>
      <c r="BG23" s="31"/>
      <c r="BH23" s="181">
        <f>SUM(BH25+BH29+BH36+BH37)</f>
        <v>2838500</v>
      </c>
      <c r="BI23" s="18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81">
        <f>SUM(BU25+BU29+BU36+BU37)</f>
        <v>2837939.19</v>
      </c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181">
        <f t="shared" si="0"/>
        <v>560.8100000000559</v>
      </c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31"/>
    </row>
    <row r="24" spans="1:98" ht="18" customHeight="1">
      <c r="A24" s="189" t="s">
        <v>139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08" t="s">
        <v>13</v>
      </c>
      <c r="AK24" s="108"/>
      <c r="AL24" s="108"/>
      <c r="AM24" s="19"/>
      <c r="AN24" s="19"/>
      <c r="AO24" s="19"/>
      <c r="AP24" s="109" t="s">
        <v>287</v>
      </c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1"/>
      <c r="BB24" s="28"/>
      <c r="BC24" s="28"/>
      <c r="BD24" s="28"/>
      <c r="BE24" s="28"/>
      <c r="BF24" s="28"/>
      <c r="BG24" s="28"/>
      <c r="BH24" s="166">
        <f>BH25+BH29+BH36</f>
        <v>2545100</v>
      </c>
      <c r="BI24" s="167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6">
        <f>BU25+BU29+BU36</f>
        <v>2544596.71</v>
      </c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6">
        <f t="shared" si="0"/>
        <v>503.29000000003725</v>
      </c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9"/>
    </row>
    <row r="25" spans="1:188" s="24" customFormat="1" ht="24" customHeight="1">
      <c r="A25" s="273" t="s">
        <v>140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108" t="s">
        <v>13</v>
      </c>
      <c r="AK25" s="108"/>
      <c r="AL25" s="108"/>
      <c r="AM25" s="19"/>
      <c r="AN25" s="19"/>
      <c r="AO25" s="19"/>
      <c r="AP25" s="109" t="s">
        <v>288</v>
      </c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1"/>
      <c r="BB25" s="28"/>
      <c r="BC25" s="28"/>
      <c r="BD25" s="28"/>
      <c r="BE25" s="28"/>
      <c r="BF25" s="28"/>
      <c r="BG25" s="28"/>
      <c r="BH25" s="166">
        <f>SUM(BH26+BH27+BH28)</f>
        <v>2211300</v>
      </c>
      <c r="BI25" s="167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6">
        <f>SUM(BU26+BU27+BU28)</f>
        <v>2211195.04</v>
      </c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6">
        <f t="shared" si="0"/>
        <v>104.95999999996275</v>
      </c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9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76" t="s">
        <v>141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08" t="s">
        <v>13</v>
      </c>
      <c r="AK26" s="108"/>
      <c r="AL26" s="108"/>
      <c r="AM26" s="19"/>
      <c r="AN26" s="19"/>
      <c r="AO26" s="19"/>
      <c r="AP26" s="109" t="s">
        <v>289</v>
      </c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1"/>
      <c r="BB26" s="28"/>
      <c r="BC26" s="28"/>
      <c r="BD26" s="28"/>
      <c r="BE26" s="28"/>
      <c r="BF26" s="28"/>
      <c r="BG26" s="28"/>
      <c r="BH26" s="166">
        <v>1572000</v>
      </c>
      <c r="BI26" s="167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6">
        <v>1571961</v>
      </c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6">
        <f t="shared" si="0"/>
        <v>39</v>
      </c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9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76" t="s">
        <v>142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08" t="s">
        <v>13</v>
      </c>
      <c r="AK27" s="108"/>
      <c r="AL27" s="108"/>
      <c r="AM27" s="19"/>
      <c r="AN27" s="19"/>
      <c r="AO27" s="19"/>
      <c r="AP27" s="109" t="s">
        <v>290</v>
      </c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1"/>
      <c r="BB27" s="28"/>
      <c r="BC27" s="28"/>
      <c r="BD27" s="28"/>
      <c r="BE27" s="28"/>
      <c r="BF27" s="28"/>
      <c r="BG27" s="28"/>
      <c r="BH27" s="166">
        <v>84500</v>
      </c>
      <c r="BI27" s="167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6">
        <v>84446</v>
      </c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6">
        <f t="shared" si="0"/>
        <v>54</v>
      </c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9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89" t="s">
        <v>143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08" t="s">
        <v>13</v>
      </c>
      <c r="AK28" s="108"/>
      <c r="AL28" s="108"/>
      <c r="AM28" s="19"/>
      <c r="AN28" s="19"/>
      <c r="AO28" s="19"/>
      <c r="AP28" s="109" t="s">
        <v>291</v>
      </c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28"/>
      <c r="BC28" s="28"/>
      <c r="BD28" s="28"/>
      <c r="BE28" s="28"/>
      <c r="BF28" s="28"/>
      <c r="BG28" s="28"/>
      <c r="BH28" s="166">
        <v>554800</v>
      </c>
      <c r="BI28" s="167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6">
        <v>554788.04</v>
      </c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6">
        <f t="shared" si="0"/>
        <v>11.959999999962747</v>
      </c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9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207" t="s">
        <v>254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08" t="s">
        <v>13</v>
      </c>
      <c r="AK29" s="108"/>
      <c r="AL29" s="108"/>
      <c r="AM29" s="108"/>
      <c r="AN29" s="108"/>
      <c r="AO29" s="108"/>
      <c r="AP29" s="108" t="s">
        <v>292</v>
      </c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28"/>
      <c r="BC29" s="28"/>
      <c r="BD29" s="28"/>
      <c r="BE29" s="28"/>
      <c r="BF29" s="28"/>
      <c r="BG29" s="28"/>
      <c r="BH29" s="166">
        <f>SUM(BH30+BH32+BH33+BH34+BH35+BH31)</f>
        <v>321100</v>
      </c>
      <c r="BI29" s="167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6">
        <f>SUM(BU30+BU32+BU33+BU34+BU35+BU31)</f>
        <v>320774.70999999996</v>
      </c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6">
        <f t="shared" si="0"/>
        <v>325.29000000003725</v>
      </c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9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76" t="s">
        <v>150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272" t="s">
        <v>13</v>
      </c>
      <c r="AK30" s="272"/>
      <c r="AL30" s="272"/>
      <c r="AM30" s="272"/>
      <c r="AN30" s="272"/>
      <c r="AO30" s="272"/>
      <c r="AP30" s="272" t="s">
        <v>293</v>
      </c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8"/>
      <c r="BC30" s="28"/>
      <c r="BD30" s="28"/>
      <c r="BE30" s="28"/>
      <c r="BF30" s="28"/>
      <c r="BG30" s="28"/>
      <c r="BH30" s="178">
        <v>62900</v>
      </c>
      <c r="BI30" s="17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178">
        <v>62801.48</v>
      </c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166">
        <f t="shared" si="0"/>
        <v>98.5199999999968</v>
      </c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9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76" t="s">
        <v>170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08" t="s">
        <v>13</v>
      </c>
      <c r="AK31" s="108"/>
      <c r="AL31" s="108"/>
      <c r="AM31" s="108"/>
      <c r="AN31" s="108"/>
      <c r="AO31" s="108"/>
      <c r="AP31" s="108" t="s">
        <v>580</v>
      </c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20"/>
      <c r="BC31" s="20"/>
      <c r="BD31" s="20"/>
      <c r="BE31" s="20"/>
      <c r="BF31" s="20"/>
      <c r="BG31" s="20"/>
      <c r="BH31" s="170">
        <v>200</v>
      </c>
      <c r="BI31" s="17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0">
        <v>161.5</v>
      </c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66">
        <f>BH31-BU31</f>
        <v>38.5</v>
      </c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9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18" customHeight="1">
      <c r="A32" s="176" t="s">
        <v>151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08" t="s">
        <v>13</v>
      </c>
      <c r="AK32" s="108"/>
      <c r="AL32" s="108"/>
      <c r="AM32" s="108"/>
      <c r="AN32" s="108"/>
      <c r="AO32" s="108"/>
      <c r="AP32" s="108" t="s">
        <v>294</v>
      </c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20"/>
      <c r="BC32" s="20"/>
      <c r="BD32" s="20"/>
      <c r="BE32" s="20"/>
      <c r="BF32" s="20"/>
      <c r="BG32" s="20"/>
      <c r="BH32" s="170">
        <v>20600</v>
      </c>
      <c r="BI32" s="17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170">
        <v>20574.15</v>
      </c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66">
        <f t="shared" si="0"/>
        <v>25.849999999998545</v>
      </c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9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5.5" customHeight="1">
      <c r="A33" s="189" t="s">
        <v>152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271" t="s">
        <v>13</v>
      </c>
      <c r="AK33" s="271"/>
      <c r="AL33" s="271"/>
      <c r="AM33" s="271"/>
      <c r="AN33" s="271"/>
      <c r="AO33" s="271"/>
      <c r="AP33" s="271" t="s">
        <v>295</v>
      </c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8"/>
      <c r="BC33" s="28"/>
      <c r="BD33" s="28"/>
      <c r="BE33" s="28"/>
      <c r="BF33" s="28"/>
      <c r="BG33" s="28"/>
      <c r="BH33" s="178">
        <v>0</v>
      </c>
      <c r="BI33" s="17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178">
        <v>0</v>
      </c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166">
        <f t="shared" si="0"/>
        <v>0</v>
      </c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9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22.5" customHeight="1">
      <c r="A34" s="189" t="s">
        <v>296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08" t="s">
        <v>13</v>
      </c>
      <c r="AK34" s="108"/>
      <c r="AL34" s="108"/>
      <c r="AM34" s="108"/>
      <c r="AN34" s="108"/>
      <c r="AO34" s="108"/>
      <c r="AP34" s="108" t="s">
        <v>297</v>
      </c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28"/>
      <c r="BC34" s="28"/>
      <c r="BD34" s="28"/>
      <c r="BE34" s="28"/>
      <c r="BF34" s="28"/>
      <c r="BG34" s="28"/>
      <c r="BH34" s="209">
        <v>20700</v>
      </c>
      <c r="BI34" s="211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09">
        <v>20612</v>
      </c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166">
        <f t="shared" si="0"/>
        <v>88</v>
      </c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9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76" t="s">
        <v>144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08" t="s">
        <v>13</v>
      </c>
      <c r="AK35" s="108"/>
      <c r="AL35" s="108"/>
      <c r="AM35" s="108"/>
      <c r="AN35" s="108"/>
      <c r="AO35" s="108"/>
      <c r="AP35" s="108" t="s">
        <v>298</v>
      </c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28"/>
      <c r="BC35" s="28"/>
      <c r="BD35" s="28"/>
      <c r="BE35" s="28"/>
      <c r="BF35" s="28"/>
      <c r="BG35" s="28"/>
      <c r="BH35" s="166">
        <v>216700</v>
      </c>
      <c r="BI35" s="167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29"/>
      <c r="BU35" s="166">
        <v>216625.58</v>
      </c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6">
        <f t="shared" si="0"/>
        <v>74.4200000000128</v>
      </c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9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18" customHeight="1">
      <c r="A36" s="176" t="s">
        <v>153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08" t="s">
        <v>13</v>
      </c>
      <c r="AK36" s="108"/>
      <c r="AL36" s="108"/>
      <c r="AM36" s="108"/>
      <c r="AN36" s="108"/>
      <c r="AO36" s="108"/>
      <c r="AP36" s="272" t="s">
        <v>299</v>
      </c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8"/>
      <c r="BC36" s="28"/>
      <c r="BD36" s="28"/>
      <c r="BE36" s="28"/>
      <c r="BF36" s="28"/>
      <c r="BG36" s="28"/>
      <c r="BH36" s="178">
        <v>12700</v>
      </c>
      <c r="BI36" s="17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6">
        <v>12626.96</v>
      </c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6">
        <f t="shared" si="0"/>
        <v>73.04000000000087</v>
      </c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9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4" customHeight="1">
      <c r="A37" s="189" t="s">
        <v>154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08" t="s">
        <v>13</v>
      </c>
      <c r="AK37" s="108"/>
      <c r="AL37" s="108"/>
      <c r="AM37" s="108"/>
      <c r="AN37" s="108"/>
      <c r="AO37" s="108"/>
      <c r="AP37" s="108" t="s">
        <v>300</v>
      </c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28"/>
      <c r="BC37" s="28"/>
      <c r="BD37" s="28"/>
      <c r="BE37" s="28"/>
      <c r="BF37" s="28"/>
      <c r="BG37" s="28"/>
      <c r="BH37" s="209">
        <f>SUM(BH38+BH39)</f>
        <v>293400</v>
      </c>
      <c r="BI37" s="211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6">
        <f>BU38+BU39</f>
        <v>293342.48</v>
      </c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6">
        <f t="shared" si="0"/>
        <v>57.52000000001863</v>
      </c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9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189" t="s">
        <v>155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08" t="s">
        <v>13</v>
      </c>
      <c r="AK38" s="108"/>
      <c r="AL38" s="108"/>
      <c r="AM38" s="19"/>
      <c r="AN38" s="19"/>
      <c r="AO38" s="19"/>
      <c r="AP38" s="108" t="s">
        <v>301</v>
      </c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28"/>
      <c r="BC38" s="28"/>
      <c r="BD38" s="28"/>
      <c r="BE38" s="28"/>
      <c r="BF38" s="28"/>
      <c r="BG38" s="28"/>
      <c r="BH38" s="166">
        <v>94800</v>
      </c>
      <c r="BI38" s="167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6">
        <v>94775</v>
      </c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6">
        <f t="shared" si="0"/>
        <v>25</v>
      </c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9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24" customFormat="1" ht="26.25" customHeight="1">
      <c r="A39" s="189" t="s">
        <v>156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08" t="s">
        <v>13</v>
      </c>
      <c r="AK39" s="108"/>
      <c r="AL39" s="108"/>
      <c r="AM39" s="108"/>
      <c r="AN39" s="108"/>
      <c r="AO39" s="108"/>
      <c r="AP39" s="108" t="s">
        <v>302</v>
      </c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28"/>
      <c r="BC39" s="28"/>
      <c r="BD39" s="28"/>
      <c r="BE39" s="28"/>
      <c r="BF39" s="28"/>
      <c r="BG39" s="28"/>
      <c r="BH39" s="166">
        <v>198600</v>
      </c>
      <c r="BI39" s="167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166">
        <v>198567.48</v>
      </c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6">
        <f aca="true" t="shared" si="1" ref="CI39:CI76">BH39-BU39</f>
        <v>32.51999999998952</v>
      </c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9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1:188" s="73" customFormat="1" ht="24" customHeight="1">
      <c r="A40" s="214" t="s">
        <v>185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180" t="s">
        <v>13</v>
      </c>
      <c r="AK40" s="180"/>
      <c r="AL40" s="180"/>
      <c r="AM40" s="180"/>
      <c r="AN40" s="180"/>
      <c r="AO40" s="180"/>
      <c r="AP40" s="270" t="s">
        <v>268</v>
      </c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41"/>
      <c r="BC40" s="41"/>
      <c r="BD40" s="41"/>
      <c r="BE40" s="41"/>
      <c r="BF40" s="41"/>
      <c r="BG40" s="41"/>
      <c r="BH40" s="313">
        <f>BH41</f>
        <v>200</v>
      </c>
      <c r="BI40" s="314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181">
        <f>BU41</f>
        <v>200</v>
      </c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181">
        <f t="shared" si="1"/>
        <v>0</v>
      </c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31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113.25" customHeight="1">
      <c r="A41" s="189" t="s">
        <v>266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08" t="s">
        <v>13</v>
      </c>
      <c r="AK41" s="108"/>
      <c r="AL41" s="108"/>
      <c r="AM41" s="108"/>
      <c r="AN41" s="108"/>
      <c r="AO41" s="108"/>
      <c r="AP41" s="108" t="s">
        <v>269</v>
      </c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75"/>
      <c r="BC41" s="75"/>
      <c r="BD41" s="75"/>
      <c r="BE41" s="75"/>
      <c r="BF41" s="75"/>
      <c r="BG41" s="75"/>
      <c r="BH41" s="170">
        <f>BH42</f>
        <v>200</v>
      </c>
      <c r="BI41" s="170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6">
        <f>BU42</f>
        <v>200</v>
      </c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6">
        <f t="shared" si="1"/>
        <v>0</v>
      </c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9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369.75" customHeight="1">
      <c r="A42" s="189" t="s">
        <v>303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08" t="s">
        <v>13</v>
      </c>
      <c r="AK42" s="108"/>
      <c r="AL42" s="108"/>
      <c r="AM42" s="108"/>
      <c r="AN42" s="108"/>
      <c r="AO42" s="108"/>
      <c r="AP42" s="271" t="s">
        <v>270</v>
      </c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71"/>
      <c r="BC42" s="71"/>
      <c r="BD42" s="71"/>
      <c r="BE42" s="71"/>
      <c r="BF42" s="71"/>
      <c r="BG42" s="71"/>
      <c r="BH42" s="178">
        <f>BH43</f>
        <v>200</v>
      </c>
      <c r="BI42" s="17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6">
        <f>BU43</f>
        <v>200</v>
      </c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6">
        <f t="shared" si="1"/>
        <v>0</v>
      </c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9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4" customHeight="1">
      <c r="A43" s="189" t="s">
        <v>138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08" t="s">
        <v>13</v>
      </c>
      <c r="AK43" s="108"/>
      <c r="AL43" s="108"/>
      <c r="AM43" s="108"/>
      <c r="AN43" s="108"/>
      <c r="AO43" s="108"/>
      <c r="AP43" s="108" t="s">
        <v>304</v>
      </c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28"/>
      <c r="BC43" s="28"/>
      <c r="BD43" s="28"/>
      <c r="BE43" s="28"/>
      <c r="BF43" s="28"/>
      <c r="BG43" s="28"/>
      <c r="BH43" s="209">
        <f>BH44</f>
        <v>200</v>
      </c>
      <c r="BI43" s="211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6">
        <f>BU44</f>
        <v>200</v>
      </c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6">
        <f t="shared" si="1"/>
        <v>0</v>
      </c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9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5.5" customHeight="1">
      <c r="A44" s="189" t="s">
        <v>154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08" t="s">
        <v>13</v>
      </c>
      <c r="AK44" s="108"/>
      <c r="AL44" s="108"/>
      <c r="AM44" s="19"/>
      <c r="AN44" s="19"/>
      <c r="AO44" s="19"/>
      <c r="AP44" s="108" t="s">
        <v>305</v>
      </c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71"/>
      <c r="BC44" s="71"/>
      <c r="BD44" s="71"/>
      <c r="BE44" s="71"/>
      <c r="BF44" s="71"/>
      <c r="BG44" s="71"/>
      <c r="BH44" s="166">
        <f>BH45</f>
        <v>200</v>
      </c>
      <c r="BI44" s="167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6">
        <f>BU45</f>
        <v>200</v>
      </c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6">
        <f t="shared" si="1"/>
        <v>0</v>
      </c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9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188" s="73" customFormat="1" ht="26.25" customHeight="1">
      <c r="A45" s="189" t="s">
        <v>156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08" t="s">
        <v>13</v>
      </c>
      <c r="AK45" s="108"/>
      <c r="AL45" s="108"/>
      <c r="AM45" s="108"/>
      <c r="AN45" s="108"/>
      <c r="AO45" s="108"/>
      <c r="AP45" s="108" t="s">
        <v>306</v>
      </c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71"/>
      <c r="BC45" s="71"/>
      <c r="BD45" s="71"/>
      <c r="BE45" s="71"/>
      <c r="BF45" s="71"/>
      <c r="BG45" s="71"/>
      <c r="BH45" s="166">
        <v>200</v>
      </c>
      <c r="BI45" s="167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166">
        <v>200</v>
      </c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6">
        <f t="shared" si="1"/>
        <v>0</v>
      </c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9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</row>
    <row r="46" spans="1:98" s="53" customFormat="1" ht="26.25" customHeight="1">
      <c r="A46" s="226" t="s">
        <v>157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05" t="s">
        <v>13</v>
      </c>
      <c r="AK46" s="205"/>
      <c r="AL46" s="205"/>
      <c r="AM46" s="54"/>
      <c r="AN46" s="54"/>
      <c r="AO46" s="54"/>
      <c r="AP46" s="205" t="s">
        <v>436</v>
      </c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52"/>
      <c r="BC46" s="52"/>
      <c r="BD46" s="52"/>
      <c r="BE46" s="52"/>
      <c r="BF46" s="52"/>
      <c r="BG46" s="52"/>
      <c r="BH46" s="237">
        <f>BH54+BH47</f>
        <v>135800</v>
      </c>
      <c r="BI46" s="240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237">
        <f>BU54+BU47</f>
        <v>135683.12</v>
      </c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88">
        <f t="shared" si="1"/>
        <v>116.88000000000466</v>
      </c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90"/>
    </row>
    <row r="47" spans="1:188" s="24" customFormat="1" ht="52.5" customHeight="1">
      <c r="A47" s="189" t="s">
        <v>243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08" t="s">
        <v>13</v>
      </c>
      <c r="AK47" s="108"/>
      <c r="AL47" s="108"/>
      <c r="AM47" s="19"/>
      <c r="AN47" s="19"/>
      <c r="AO47" s="19"/>
      <c r="AP47" s="108" t="s">
        <v>437</v>
      </c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28"/>
      <c r="BC47" s="28"/>
      <c r="BD47" s="28"/>
      <c r="BE47" s="28"/>
      <c r="BF47" s="28"/>
      <c r="BG47" s="28"/>
      <c r="BH47" s="166">
        <f>BH48</f>
        <v>111600</v>
      </c>
      <c r="BI47" s="167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6">
        <f>BU48</f>
        <v>111568.12</v>
      </c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6">
        <f aca="true" t="shared" si="2" ref="CI47:CI52">BH47-BU47</f>
        <v>31.880000000004657</v>
      </c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9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48" customHeight="1">
      <c r="A48" s="189" t="s">
        <v>439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08" t="s">
        <v>13</v>
      </c>
      <c r="AK48" s="108"/>
      <c r="AL48" s="108"/>
      <c r="AM48" s="19"/>
      <c r="AN48" s="19"/>
      <c r="AO48" s="19"/>
      <c r="AP48" s="108" t="s">
        <v>438</v>
      </c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28"/>
      <c r="BC48" s="28"/>
      <c r="BD48" s="28"/>
      <c r="BE48" s="28"/>
      <c r="BF48" s="28"/>
      <c r="BG48" s="28"/>
      <c r="BH48" s="166">
        <f>BH49</f>
        <v>111600</v>
      </c>
      <c r="BI48" s="167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6">
        <f>BU49</f>
        <v>111568.12</v>
      </c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6">
        <f t="shared" si="2"/>
        <v>31.880000000004657</v>
      </c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9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7" customHeight="1">
      <c r="A49" s="189" t="s">
        <v>138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08" t="s">
        <v>13</v>
      </c>
      <c r="AK49" s="108"/>
      <c r="AL49" s="108"/>
      <c r="AM49" s="19"/>
      <c r="AN49" s="19"/>
      <c r="AO49" s="19"/>
      <c r="AP49" s="108" t="s">
        <v>440</v>
      </c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28"/>
      <c r="BC49" s="28"/>
      <c r="BD49" s="28"/>
      <c r="BE49" s="28"/>
      <c r="BF49" s="28"/>
      <c r="BG49" s="28"/>
      <c r="BH49" s="166">
        <f>BH50+BH53</f>
        <v>111600</v>
      </c>
      <c r="BI49" s="167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6">
        <f>BU50+BU53</f>
        <v>111568.12</v>
      </c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6">
        <f t="shared" si="2"/>
        <v>31.880000000004657</v>
      </c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9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4" customHeight="1">
      <c r="A50" s="189" t="s">
        <v>161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08" t="s">
        <v>13</v>
      </c>
      <c r="AK50" s="108"/>
      <c r="AL50" s="108"/>
      <c r="AM50" s="19"/>
      <c r="AN50" s="19"/>
      <c r="AO50" s="19"/>
      <c r="AP50" s="108" t="s">
        <v>441</v>
      </c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28"/>
      <c r="BC50" s="28"/>
      <c r="BD50" s="28"/>
      <c r="BE50" s="28"/>
      <c r="BF50" s="28"/>
      <c r="BG50" s="28"/>
      <c r="BH50" s="166">
        <f>BH51</f>
        <v>111600</v>
      </c>
      <c r="BI50" s="167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6">
        <f>BU51</f>
        <v>111568.12</v>
      </c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6">
        <f t="shared" si="2"/>
        <v>31.880000000004657</v>
      </c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9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2.5" customHeight="1">
      <c r="A51" s="207" t="s">
        <v>254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108" t="s">
        <v>13</v>
      </c>
      <c r="AK51" s="108"/>
      <c r="AL51" s="108"/>
      <c r="AM51" s="19"/>
      <c r="AN51" s="19"/>
      <c r="AO51" s="19"/>
      <c r="AP51" s="108" t="s">
        <v>442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28"/>
      <c r="BC51" s="28"/>
      <c r="BD51" s="28"/>
      <c r="BE51" s="28"/>
      <c r="BF51" s="28"/>
      <c r="BG51" s="28"/>
      <c r="BH51" s="166">
        <f>BH52</f>
        <v>111600</v>
      </c>
      <c r="BI51" s="167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6">
        <f>BU52</f>
        <v>111568.12</v>
      </c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6">
        <f t="shared" si="2"/>
        <v>31.880000000004657</v>
      </c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9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7" customHeight="1">
      <c r="A52" s="176" t="s">
        <v>144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08" t="s">
        <v>13</v>
      </c>
      <c r="AK52" s="108"/>
      <c r="AL52" s="108"/>
      <c r="AM52" s="19"/>
      <c r="AN52" s="19"/>
      <c r="AO52" s="19"/>
      <c r="AP52" s="108" t="s">
        <v>443</v>
      </c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28"/>
      <c r="BC52" s="28"/>
      <c r="BD52" s="28"/>
      <c r="BE52" s="28"/>
      <c r="BF52" s="28"/>
      <c r="BG52" s="28"/>
      <c r="BH52" s="166">
        <v>111600</v>
      </c>
      <c r="BI52" s="167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6">
        <v>111568.12</v>
      </c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6">
        <f t="shared" si="2"/>
        <v>31.880000000004657</v>
      </c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9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4" customHeight="1">
      <c r="A53" s="176" t="s">
        <v>160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08" t="s">
        <v>13</v>
      </c>
      <c r="AK53" s="108"/>
      <c r="AL53" s="108"/>
      <c r="AM53" s="19"/>
      <c r="AN53" s="19"/>
      <c r="AO53" s="19"/>
      <c r="AP53" s="108" t="s">
        <v>444</v>
      </c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28"/>
      <c r="BC53" s="28"/>
      <c r="BD53" s="28"/>
      <c r="BE53" s="28"/>
      <c r="BF53" s="28"/>
      <c r="BG53" s="28"/>
      <c r="BH53" s="166">
        <v>0</v>
      </c>
      <c r="BI53" s="167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6">
        <v>0</v>
      </c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6">
        <f>BH53-BU53</f>
        <v>0</v>
      </c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9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46.5" customHeight="1">
      <c r="A54" s="189" t="s">
        <v>158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08" t="s">
        <v>13</v>
      </c>
      <c r="AK54" s="108"/>
      <c r="AL54" s="108"/>
      <c r="AM54" s="19"/>
      <c r="AN54" s="19"/>
      <c r="AO54" s="19"/>
      <c r="AP54" s="108" t="s">
        <v>445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28"/>
      <c r="BC54" s="28"/>
      <c r="BD54" s="28"/>
      <c r="BE54" s="28"/>
      <c r="BF54" s="28"/>
      <c r="BG54" s="28"/>
      <c r="BH54" s="166">
        <f>BH55</f>
        <v>24200</v>
      </c>
      <c r="BI54" s="167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6">
        <f>BU55</f>
        <v>24115</v>
      </c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6">
        <f t="shared" si="1"/>
        <v>85</v>
      </c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9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30" customHeight="1">
      <c r="A55" s="189" t="s">
        <v>159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08" t="s">
        <v>13</v>
      </c>
      <c r="AK55" s="108"/>
      <c r="AL55" s="108"/>
      <c r="AM55" s="19"/>
      <c r="AN55" s="19"/>
      <c r="AO55" s="19"/>
      <c r="AP55" s="108" t="s">
        <v>446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28"/>
      <c r="BC55" s="28"/>
      <c r="BD55" s="28"/>
      <c r="BE55" s="28"/>
      <c r="BF55" s="28"/>
      <c r="BG55" s="28"/>
      <c r="BH55" s="166">
        <f>BH56</f>
        <v>24200</v>
      </c>
      <c r="BI55" s="167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6">
        <f>BU56</f>
        <v>24115</v>
      </c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6">
        <f t="shared" si="1"/>
        <v>85</v>
      </c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9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189" t="s">
        <v>160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08" t="s">
        <v>13</v>
      </c>
      <c r="AK56" s="108"/>
      <c r="AL56" s="108"/>
      <c r="AM56" s="19"/>
      <c r="AN56" s="19"/>
      <c r="AO56" s="19"/>
      <c r="AP56" s="108" t="s">
        <v>447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28"/>
      <c r="BC56" s="28"/>
      <c r="BD56" s="28"/>
      <c r="BE56" s="28"/>
      <c r="BF56" s="28"/>
      <c r="BG56" s="28"/>
      <c r="BH56" s="166">
        <f>BH57</f>
        <v>24200</v>
      </c>
      <c r="BI56" s="167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66">
        <f>BU57</f>
        <v>24115</v>
      </c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6">
        <f t="shared" si="1"/>
        <v>85</v>
      </c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9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189" t="s">
        <v>161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08" t="s">
        <v>13</v>
      </c>
      <c r="AK57" s="108"/>
      <c r="AL57" s="108"/>
      <c r="AM57" s="19"/>
      <c r="AN57" s="19"/>
      <c r="AO57" s="19"/>
      <c r="AP57" s="108" t="s">
        <v>448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28"/>
      <c r="BC57" s="28"/>
      <c r="BD57" s="28"/>
      <c r="BE57" s="28"/>
      <c r="BF57" s="28"/>
      <c r="BG57" s="28"/>
      <c r="BH57" s="166">
        <f>BH58</f>
        <v>24200</v>
      </c>
      <c r="BI57" s="167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6">
        <f>BU58</f>
        <v>24115</v>
      </c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6">
        <f t="shared" si="1"/>
        <v>85</v>
      </c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9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18" customHeight="1">
      <c r="A58" s="189" t="s">
        <v>160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08" t="s">
        <v>13</v>
      </c>
      <c r="AK58" s="108"/>
      <c r="AL58" s="108"/>
      <c r="AM58" s="19"/>
      <c r="AN58" s="19"/>
      <c r="AO58" s="19"/>
      <c r="AP58" s="108" t="s">
        <v>449</v>
      </c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28"/>
      <c r="BC58" s="28"/>
      <c r="BD58" s="28"/>
      <c r="BE58" s="28"/>
      <c r="BF58" s="28"/>
      <c r="BG58" s="28"/>
      <c r="BH58" s="166">
        <v>24200</v>
      </c>
      <c r="BI58" s="167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166">
        <v>24115</v>
      </c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6">
        <f>BH58-BU58</f>
        <v>85</v>
      </c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9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98" s="53" customFormat="1" ht="18" customHeight="1">
      <c r="A59" s="226" t="s">
        <v>162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05" t="s">
        <v>13</v>
      </c>
      <c r="AK59" s="205"/>
      <c r="AL59" s="205"/>
      <c r="AM59" s="49"/>
      <c r="AN59" s="49"/>
      <c r="AO59" s="49"/>
      <c r="AP59" s="205" t="s">
        <v>163</v>
      </c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52"/>
      <c r="BC59" s="52"/>
      <c r="BD59" s="52"/>
      <c r="BE59" s="52"/>
      <c r="BF59" s="52"/>
      <c r="BG59" s="52"/>
      <c r="BH59" s="237">
        <f aca="true" t="shared" si="3" ref="BH59:BH64">BH60</f>
        <v>138700</v>
      </c>
      <c r="BI59" s="240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237">
        <f aca="true" t="shared" si="4" ref="BU59:BU64">BU60</f>
        <v>138700</v>
      </c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88">
        <f t="shared" si="1"/>
        <v>0</v>
      </c>
      <c r="CJ59" s="289"/>
      <c r="CK59" s="289"/>
      <c r="CL59" s="289"/>
      <c r="CM59" s="289"/>
      <c r="CN59" s="289"/>
      <c r="CO59" s="289"/>
      <c r="CP59" s="289"/>
      <c r="CQ59" s="289"/>
      <c r="CR59" s="289"/>
      <c r="CS59" s="289"/>
      <c r="CT59" s="290"/>
    </row>
    <row r="60" spans="1:188" s="24" customFormat="1" ht="24.75" customHeight="1">
      <c r="A60" s="189" t="s">
        <v>164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08" t="s">
        <v>13</v>
      </c>
      <c r="AK60" s="108"/>
      <c r="AL60" s="108"/>
      <c r="AM60" s="19"/>
      <c r="AN60" s="19"/>
      <c r="AO60" s="19"/>
      <c r="AP60" s="108" t="s">
        <v>165</v>
      </c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31"/>
      <c r="BC60" s="31"/>
      <c r="BD60" s="31"/>
      <c r="BE60" s="31"/>
      <c r="BF60" s="31"/>
      <c r="BG60" s="31"/>
      <c r="BH60" s="166">
        <f t="shared" si="3"/>
        <v>138700</v>
      </c>
      <c r="BI60" s="167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66">
        <f t="shared" si="4"/>
        <v>138700</v>
      </c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6">
        <f t="shared" si="1"/>
        <v>0</v>
      </c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9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7.75" customHeight="1">
      <c r="A61" s="189" t="s">
        <v>166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08" t="s">
        <v>13</v>
      </c>
      <c r="AK61" s="108"/>
      <c r="AL61" s="108"/>
      <c r="AM61" s="19"/>
      <c r="AN61" s="19"/>
      <c r="AO61" s="19"/>
      <c r="AP61" s="267" t="s">
        <v>167</v>
      </c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9"/>
      <c r="BB61" s="28"/>
      <c r="BC61" s="28"/>
      <c r="BD61" s="28"/>
      <c r="BE61" s="28"/>
      <c r="BF61" s="28"/>
      <c r="BG61" s="28"/>
      <c r="BH61" s="166">
        <f t="shared" si="3"/>
        <v>138700</v>
      </c>
      <c r="BI61" s="167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66">
        <f t="shared" si="4"/>
        <v>138700</v>
      </c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6">
        <f t="shared" si="1"/>
        <v>0</v>
      </c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9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46.5" customHeight="1">
      <c r="A62" s="186" t="s">
        <v>168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08" t="s">
        <v>13</v>
      </c>
      <c r="AK62" s="108"/>
      <c r="AL62" s="108"/>
      <c r="AM62" s="19"/>
      <c r="AN62" s="19"/>
      <c r="AO62" s="19"/>
      <c r="AP62" s="109" t="s">
        <v>169</v>
      </c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1"/>
      <c r="BB62" s="28"/>
      <c r="BC62" s="28"/>
      <c r="BD62" s="28"/>
      <c r="BE62" s="28"/>
      <c r="BF62" s="28"/>
      <c r="BG62" s="28"/>
      <c r="BH62" s="166">
        <f t="shared" si="3"/>
        <v>138700</v>
      </c>
      <c r="BI62" s="167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66">
        <f t="shared" si="4"/>
        <v>138700</v>
      </c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6">
        <f t="shared" si="1"/>
        <v>0</v>
      </c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9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24.75" customHeight="1">
      <c r="A63" s="189" t="s">
        <v>138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08" t="s">
        <v>13</v>
      </c>
      <c r="AK63" s="108"/>
      <c r="AL63" s="108"/>
      <c r="AM63" s="19"/>
      <c r="AN63" s="19"/>
      <c r="AO63" s="19"/>
      <c r="AP63" s="109" t="s">
        <v>307</v>
      </c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1"/>
      <c r="BB63" s="28"/>
      <c r="BC63" s="28"/>
      <c r="BD63" s="28"/>
      <c r="BE63" s="28"/>
      <c r="BF63" s="28"/>
      <c r="BG63" s="28"/>
      <c r="BH63" s="166">
        <f>BH64+BH68</f>
        <v>138700</v>
      </c>
      <c r="BI63" s="167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66">
        <f>BU64+BU68</f>
        <v>138700</v>
      </c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6">
        <f t="shared" si="1"/>
        <v>0</v>
      </c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9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18" customHeight="1">
      <c r="A64" s="189" t="s">
        <v>139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08" t="s">
        <v>13</v>
      </c>
      <c r="AK64" s="108"/>
      <c r="AL64" s="108"/>
      <c r="AM64" s="19"/>
      <c r="AN64" s="19"/>
      <c r="AO64" s="19"/>
      <c r="AP64" s="109" t="s">
        <v>308</v>
      </c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1"/>
      <c r="BB64" s="28"/>
      <c r="BC64" s="28"/>
      <c r="BD64" s="28"/>
      <c r="BE64" s="28"/>
      <c r="BF64" s="28"/>
      <c r="BG64" s="28"/>
      <c r="BH64" s="166">
        <f t="shared" si="3"/>
        <v>138595</v>
      </c>
      <c r="BI64" s="167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6">
        <f t="shared" si="4"/>
        <v>138595</v>
      </c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6">
        <f t="shared" si="1"/>
        <v>0</v>
      </c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9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30" customHeight="1">
      <c r="A65" s="212" t="s">
        <v>140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108" t="s">
        <v>13</v>
      </c>
      <c r="AK65" s="108"/>
      <c r="AL65" s="108"/>
      <c r="AM65" s="19"/>
      <c r="AN65" s="19"/>
      <c r="AO65" s="19"/>
      <c r="AP65" s="109" t="s">
        <v>309</v>
      </c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1"/>
      <c r="BB65" s="28"/>
      <c r="BC65" s="28"/>
      <c r="BD65" s="28"/>
      <c r="BE65" s="28"/>
      <c r="BF65" s="28"/>
      <c r="BG65" s="28"/>
      <c r="BH65" s="166">
        <f>SUM(BH66+BH67)</f>
        <v>138595</v>
      </c>
      <c r="BI65" s="167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6">
        <f>SUM(BU66+BU67)</f>
        <v>138595</v>
      </c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6">
        <f t="shared" si="1"/>
        <v>0</v>
      </c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9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18" customHeight="1">
      <c r="A66" s="207" t="s">
        <v>141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108" t="s">
        <v>13</v>
      </c>
      <c r="AK66" s="108"/>
      <c r="AL66" s="108"/>
      <c r="AM66" s="19"/>
      <c r="AN66" s="19"/>
      <c r="AO66" s="19"/>
      <c r="AP66" s="109" t="s">
        <v>310</v>
      </c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1"/>
      <c r="BB66" s="28"/>
      <c r="BC66" s="28"/>
      <c r="BD66" s="28"/>
      <c r="BE66" s="28"/>
      <c r="BF66" s="28"/>
      <c r="BG66" s="28"/>
      <c r="BH66" s="166">
        <v>104867</v>
      </c>
      <c r="BI66" s="167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66">
        <v>104867</v>
      </c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6">
        <f t="shared" si="1"/>
        <v>0</v>
      </c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9"/>
      <c r="CU66" s="79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6.25" customHeight="1">
      <c r="A67" s="186" t="s">
        <v>143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08" t="s">
        <v>13</v>
      </c>
      <c r="AK67" s="108"/>
      <c r="AL67" s="108"/>
      <c r="AM67" s="19"/>
      <c r="AN67" s="19"/>
      <c r="AO67" s="19"/>
      <c r="AP67" s="109" t="s">
        <v>311</v>
      </c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1"/>
      <c r="BB67" s="28"/>
      <c r="BC67" s="28"/>
      <c r="BD67" s="28"/>
      <c r="BE67" s="28"/>
      <c r="BF67" s="28"/>
      <c r="BG67" s="28"/>
      <c r="BH67" s="166">
        <v>33728</v>
      </c>
      <c r="BI67" s="167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66">
        <v>33728</v>
      </c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6">
        <f t="shared" si="1"/>
        <v>0</v>
      </c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9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27.75" customHeight="1">
      <c r="A68" s="189" t="s">
        <v>154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08" t="s">
        <v>13</v>
      </c>
      <c r="AK68" s="108"/>
      <c r="AL68" s="108"/>
      <c r="AM68" s="19"/>
      <c r="AN68" s="19"/>
      <c r="AO68" s="19"/>
      <c r="AP68" s="108" t="s">
        <v>312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28"/>
      <c r="BC68" s="28"/>
      <c r="BD68" s="28"/>
      <c r="BE68" s="28"/>
      <c r="BF68" s="28"/>
      <c r="BG68" s="28"/>
      <c r="BH68" s="166">
        <f>BH69</f>
        <v>105</v>
      </c>
      <c r="BI68" s="167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66">
        <f>BU69</f>
        <v>105</v>
      </c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6">
        <f>BH68-BU68</f>
        <v>0</v>
      </c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9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24" customFormat="1" ht="18" customHeight="1">
      <c r="A69" s="189" t="s">
        <v>244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08" t="s">
        <v>13</v>
      </c>
      <c r="AK69" s="108"/>
      <c r="AL69" s="108"/>
      <c r="AM69" s="19"/>
      <c r="AN69" s="19"/>
      <c r="AO69" s="19"/>
      <c r="AP69" s="108" t="s">
        <v>313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28"/>
      <c r="BC69" s="28"/>
      <c r="BD69" s="28"/>
      <c r="BE69" s="28"/>
      <c r="BF69" s="28"/>
      <c r="BG69" s="28"/>
      <c r="BH69" s="166">
        <v>105</v>
      </c>
      <c r="BI69" s="167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166">
        <v>105</v>
      </c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6">
        <f>BH69-BU69</f>
        <v>0</v>
      </c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9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98" s="45" customFormat="1" ht="38.25" customHeight="1">
      <c r="A70" s="217" t="s">
        <v>171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66" t="s">
        <v>13</v>
      </c>
      <c r="AK70" s="266"/>
      <c r="AL70" s="266"/>
      <c r="AM70" s="266"/>
      <c r="AN70" s="266"/>
      <c r="AO70" s="266"/>
      <c r="AP70" s="263" t="s">
        <v>172</v>
      </c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5"/>
      <c r="BB70" s="55"/>
      <c r="BC70" s="55"/>
      <c r="BD70" s="55"/>
      <c r="BE70" s="55"/>
      <c r="BF70" s="55"/>
      <c r="BG70" s="55"/>
      <c r="BH70" s="235">
        <f>BH71</f>
        <v>192600</v>
      </c>
      <c r="BI70" s="23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235">
        <f>BU71</f>
        <v>192589.37</v>
      </c>
      <c r="BV70" s="312"/>
      <c r="BW70" s="312"/>
      <c r="BX70" s="312"/>
      <c r="BY70" s="312"/>
      <c r="BZ70" s="312"/>
      <c r="CA70" s="312"/>
      <c r="CB70" s="312"/>
      <c r="CC70" s="312"/>
      <c r="CD70" s="312"/>
      <c r="CE70" s="312"/>
      <c r="CF70" s="312"/>
      <c r="CG70" s="312"/>
      <c r="CH70" s="312"/>
      <c r="CI70" s="306">
        <f t="shared" si="1"/>
        <v>10.630000000004657</v>
      </c>
      <c r="CJ70" s="307"/>
      <c r="CK70" s="307"/>
      <c r="CL70" s="307"/>
      <c r="CM70" s="307"/>
      <c r="CN70" s="307"/>
      <c r="CO70" s="307"/>
      <c r="CP70" s="307"/>
      <c r="CQ70" s="307"/>
      <c r="CR70" s="307"/>
      <c r="CS70" s="307"/>
      <c r="CT70" s="315"/>
    </row>
    <row r="71" spans="1:188" s="24" customFormat="1" ht="52.5" customHeight="1">
      <c r="A71" s="220" t="s">
        <v>245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19" t="s">
        <v>13</v>
      </c>
      <c r="AK71" s="219"/>
      <c r="AL71" s="219"/>
      <c r="AM71" s="219"/>
      <c r="AN71" s="219"/>
      <c r="AO71" s="219"/>
      <c r="AP71" s="173" t="s">
        <v>173</v>
      </c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5"/>
      <c r="BB71" s="28"/>
      <c r="BC71" s="28"/>
      <c r="BD71" s="28"/>
      <c r="BE71" s="28"/>
      <c r="BF71" s="28"/>
      <c r="BG71" s="28"/>
      <c r="BH71" s="166">
        <f>BH72</f>
        <v>192600</v>
      </c>
      <c r="BI71" s="16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166">
        <f>BU72</f>
        <v>192589.37</v>
      </c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6">
        <f t="shared" si="1"/>
        <v>10.630000000004657</v>
      </c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9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24" customHeight="1">
      <c r="A72" s="214" t="s">
        <v>314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28" t="s">
        <v>13</v>
      </c>
      <c r="AK72" s="228"/>
      <c r="AL72" s="228"/>
      <c r="AM72" s="228"/>
      <c r="AN72" s="228"/>
      <c r="AO72" s="228"/>
      <c r="AP72" s="260" t="s">
        <v>315</v>
      </c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2"/>
      <c r="BB72" s="31"/>
      <c r="BC72" s="31"/>
      <c r="BD72" s="31"/>
      <c r="BE72" s="31"/>
      <c r="BF72" s="31"/>
      <c r="BG72" s="31"/>
      <c r="BH72" s="181">
        <f>BH73</f>
        <v>192600</v>
      </c>
      <c r="BI72" s="18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181">
        <f>BU73</f>
        <v>192589.37</v>
      </c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181">
        <f t="shared" si="1"/>
        <v>10.630000000004657</v>
      </c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3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84.75" customHeight="1">
      <c r="A73" s="222" t="s">
        <v>316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56" t="s">
        <v>13</v>
      </c>
      <c r="AK73" s="256"/>
      <c r="AL73" s="256"/>
      <c r="AM73" s="256"/>
      <c r="AN73" s="256"/>
      <c r="AO73" s="256"/>
      <c r="AP73" s="257" t="s">
        <v>317</v>
      </c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9"/>
      <c r="BB73" s="83"/>
      <c r="BC73" s="83"/>
      <c r="BD73" s="83"/>
      <c r="BE73" s="83"/>
      <c r="BF73" s="83"/>
      <c r="BG73" s="83"/>
      <c r="BH73" s="183">
        <f>BH74</f>
        <v>192600</v>
      </c>
      <c r="BI73" s="1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183">
        <f>BU74</f>
        <v>192589.37</v>
      </c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183">
        <f t="shared" si="1"/>
        <v>10.630000000004657</v>
      </c>
      <c r="CJ73" s="241"/>
      <c r="CK73" s="241"/>
      <c r="CL73" s="241"/>
      <c r="CM73" s="241"/>
      <c r="CN73" s="241"/>
      <c r="CO73" s="241"/>
      <c r="CP73" s="241"/>
      <c r="CQ73" s="241"/>
      <c r="CR73" s="241"/>
      <c r="CS73" s="241"/>
      <c r="CT73" s="242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50.25" customHeight="1">
      <c r="A74" s="224" t="s">
        <v>138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19" t="s">
        <v>13</v>
      </c>
      <c r="AK74" s="219"/>
      <c r="AL74" s="219"/>
      <c r="AM74" s="219"/>
      <c r="AN74" s="219"/>
      <c r="AO74" s="219"/>
      <c r="AP74" s="173" t="s">
        <v>318</v>
      </c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5"/>
      <c r="BB74" s="37"/>
      <c r="BC74" s="37"/>
      <c r="BD74" s="37"/>
      <c r="BE74" s="37"/>
      <c r="BF74" s="37"/>
      <c r="BG74" s="37"/>
      <c r="BH74" s="233">
        <f>BH75+BH80</f>
        <v>192600</v>
      </c>
      <c r="BI74" s="234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11">
        <f>BU75+BU80</f>
        <v>192589.37</v>
      </c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166">
        <f t="shared" si="1"/>
        <v>10.630000000004657</v>
      </c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9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189" t="s">
        <v>161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08" t="s">
        <v>13</v>
      </c>
      <c r="AK75" s="108"/>
      <c r="AL75" s="108"/>
      <c r="AM75" s="108"/>
      <c r="AN75" s="108"/>
      <c r="AO75" s="108"/>
      <c r="AP75" s="173" t="s">
        <v>319</v>
      </c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5"/>
      <c r="BB75" s="28"/>
      <c r="BC75" s="28"/>
      <c r="BD75" s="28"/>
      <c r="BE75" s="28"/>
      <c r="BF75" s="28"/>
      <c r="BG75" s="28"/>
      <c r="BH75" s="166">
        <f>BH76+BH78</f>
        <v>186800</v>
      </c>
      <c r="BI75" s="167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66">
        <f>BU76+BU78</f>
        <v>186789.37</v>
      </c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6">
        <f t="shared" si="1"/>
        <v>10.630000000004657</v>
      </c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9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207" t="s">
        <v>254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108" t="s">
        <v>13</v>
      </c>
      <c r="AK76" s="108"/>
      <c r="AL76" s="108"/>
      <c r="AM76" s="108"/>
      <c r="AN76" s="108"/>
      <c r="AO76" s="108"/>
      <c r="AP76" s="173" t="s">
        <v>320</v>
      </c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5"/>
      <c r="BB76" s="28"/>
      <c r="BC76" s="28"/>
      <c r="BD76" s="28"/>
      <c r="BE76" s="28"/>
      <c r="BF76" s="28"/>
      <c r="BG76" s="28"/>
      <c r="BH76" s="170">
        <f>SUM(BH77)</f>
        <v>12800</v>
      </c>
      <c r="BI76" s="17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70">
        <f>SUM(BU77)</f>
        <v>12789.37</v>
      </c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66">
        <f t="shared" si="1"/>
        <v>10.6299999999992</v>
      </c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9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18" customHeight="1">
      <c r="A77" s="176" t="s">
        <v>144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08" t="s">
        <v>13</v>
      </c>
      <c r="AK77" s="108"/>
      <c r="AL77" s="108"/>
      <c r="AM77" s="19"/>
      <c r="AN77" s="19"/>
      <c r="AO77" s="19"/>
      <c r="AP77" s="173" t="s">
        <v>321</v>
      </c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5"/>
      <c r="BB77" s="28"/>
      <c r="BC77" s="28"/>
      <c r="BD77" s="28"/>
      <c r="BE77" s="28"/>
      <c r="BF77" s="28"/>
      <c r="BG77" s="28"/>
      <c r="BH77" s="170">
        <v>12800</v>
      </c>
      <c r="BI77" s="17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166">
        <v>12789.37</v>
      </c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6">
        <f>BH77-BU77</f>
        <v>10.6299999999992</v>
      </c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9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7.75" customHeight="1">
      <c r="A78" s="171" t="s">
        <v>412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08" t="s">
        <v>13</v>
      </c>
      <c r="AK78" s="108"/>
      <c r="AL78" s="108"/>
      <c r="AM78" s="19"/>
      <c r="AN78" s="19"/>
      <c r="AO78" s="19"/>
      <c r="AP78" s="173" t="s">
        <v>588</v>
      </c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5"/>
      <c r="BB78" s="28"/>
      <c r="BC78" s="28"/>
      <c r="BD78" s="28"/>
      <c r="BE78" s="28"/>
      <c r="BF78" s="28"/>
      <c r="BG78" s="28"/>
      <c r="BH78" s="166">
        <f>BH79</f>
        <v>174000</v>
      </c>
      <c r="BI78" s="167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66">
        <f>BU79</f>
        <v>174000</v>
      </c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6">
        <f>BH78-BU78</f>
        <v>0</v>
      </c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9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35.25" customHeight="1">
      <c r="A79" s="171" t="s">
        <v>413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08" t="s">
        <v>13</v>
      </c>
      <c r="AK79" s="108"/>
      <c r="AL79" s="108"/>
      <c r="AM79" s="19"/>
      <c r="AN79" s="19"/>
      <c r="AO79" s="19"/>
      <c r="AP79" s="173" t="s">
        <v>589</v>
      </c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5"/>
      <c r="BB79" s="28"/>
      <c r="BC79" s="28"/>
      <c r="BD79" s="28"/>
      <c r="BE79" s="28"/>
      <c r="BF79" s="28"/>
      <c r="BG79" s="28"/>
      <c r="BH79" s="166">
        <v>174000</v>
      </c>
      <c r="BI79" s="167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166">
        <v>174000</v>
      </c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6">
        <f>BH79-BU79</f>
        <v>0</v>
      </c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9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7.75" customHeight="1">
      <c r="A80" s="189" t="s">
        <v>154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08" t="s">
        <v>13</v>
      </c>
      <c r="AK80" s="108"/>
      <c r="AL80" s="108"/>
      <c r="AM80" s="19"/>
      <c r="AN80" s="19"/>
      <c r="AO80" s="19"/>
      <c r="AP80" s="173" t="s">
        <v>322</v>
      </c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5"/>
      <c r="BB80" s="28"/>
      <c r="BC80" s="28"/>
      <c r="BD80" s="28"/>
      <c r="BE80" s="28"/>
      <c r="BF80" s="28"/>
      <c r="BG80" s="28"/>
      <c r="BH80" s="166">
        <f>BH81</f>
        <v>5800</v>
      </c>
      <c r="BI80" s="167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166">
        <f>BU81</f>
        <v>5800</v>
      </c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6">
        <f>BH80-BU80</f>
        <v>0</v>
      </c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9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5.5" customHeight="1">
      <c r="A81" s="189" t="s">
        <v>155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08" t="s">
        <v>13</v>
      </c>
      <c r="AK81" s="108"/>
      <c r="AL81" s="108"/>
      <c r="AM81" s="19"/>
      <c r="AN81" s="19"/>
      <c r="AO81" s="19"/>
      <c r="AP81" s="173" t="s">
        <v>323</v>
      </c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5"/>
      <c r="BB81" s="28"/>
      <c r="BC81" s="28"/>
      <c r="BD81" s="28"/>
      <c r="BE81" s="28"/>
      <c r="BF81" s="28"/>
      <c r="BG81" s="28"/>
      <c r="BH81" s="166">
        <v>5800</v>
      </c>
      <c r="BI81" s="167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66">
        <v>5800</v>
      </c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6">
        <f>BH81-BU81</f>
        <v>0</v>
      </c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9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18" customHeight="1">
      <c r="A82" s="252" t="s">
        <v>246</v>
      </c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30" t="s">
        <v>13</v>
      </c>
      <c r="AK82" s="230"/>
      <c r="AL82" s="230"/>
      <c r="AM82" s="63"/>
      <c r="AN82" s="63"/>
      <c r="AO82" s="63"/>
      <c r="AP82" s="230" t="s">
        <v>247</v>
      </c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64"/>
      <c r="BC82" s="64"/>
      <c r="BD82" s="64"/>
      <c r="BE82" s="64"/>
      <c r="BF82" s="64"/>
      <c r="BG82" s="64"/>
      <c r="BH82" s="232">
        <f>BH83+BH93</f>
        <v>627893</v>
      </c>
      <c r="BI82" s="232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306">
        <f>BU83+BU93</f>
        <v>627594.19</v>
      </c>
      <c r="BV82" s="307"/>
      <c r="BW82" s="307"/>
      <c r="BX82" s="307"/>
      <c r="BY82" s="307"/>
      <c r="BZ82" s="307"/>
      <c r="CA82" s="307"/>
      <c r="CB82" s="307"/>
      <c r="CC82" s="307"/>
      <c r="CD82" s="307"/>
      <c r="CE82" s="307"/>
      <c r="CF82" s="307"/>
      <c r="CG82" s="307"/>
      <c r="CH82" s="307"/>
      <c r="CI82" s="306">
        <f aca="true" t="shared" si="5" ref="CI82:CI92">BH82-BU82</f>
        <v>298.8100000000559</v>
      </c>
      <c r="CJ82" s="307"/>
      <c r="CK82" s="307"/>
      <c r="CL82" s="307"/>
      <c r="CM82" s="307"/>
      <c r="CN82" s="307"/>
      <c r="CO82" s="307"/>
      <c r="CP82" s="307"/>
      <c r="CQ82" s="307"/>
      <c r="CR82" s="307"/>
      <c r="CS82" s="307"/>
      <c r="CT82" s="315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0.25" customHeight="1">
      <c r="A83" s="220" t="s">
        <v>248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19" t="s">
        <v>13</v>
      </c>
      <c r="AK83" s="219"/>
      <c r="AL83" s="219"/>
      <c r="AM83" s="219"/>
      <c r="AN83" s="219"/>
      <c r="AO83" s="219"/>
      <c r="AP83" s="108" t="s">
        <v>249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28"/>
      <c r="BC83" s="28"/>
      <c r="BD83" s="28"/>
      <c r="BE83" s="28"/>
      <c r="BF83" s="28"/>
      <c r="BG83" s="28"/>
      <c r="BH83" s="166">
        <f>BH84</f>
        <v>19800</v>
      </c>
      <c r="BI83" s="167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166">
        <f>BU84</f>
        <v>19629.440000000002</v>
      </c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6">
        <f t="shared" si="5"/>
        <v>170.55999999999767</v>
      </c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9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28.5" customHeight="1">
      <c r="A84" s="189" t="s">
        <v>250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219" t="s">
        <v>13</v>
      </c>
      <c r="AK84" s="219"/>
      <c r="AL84" s="219"/>
      <c r="AM84" s="219"/>
      <c r="AN84" s="219"/>
      <c r="AO84" s="219"/>
      <c r="AP84" s="108" t="s">
        <v>251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28"/>
      <c r="BC84" s="28"/>
      <c r="BD84" s="28"/>
      <c r="BE84" s="28"/>
      <c r="BF84" s="28"/>
      <c r="BG84" s="28"/>
      <c r="BH84" s="166">
        <f>BH85</f>
        <v>19800</v>
      </c>
      <c r="BI84" s="167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166">
        <f>BU85</f>
        <v>19629.440000000002</v>
      </c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6">
        <f t="shared" si="5"/>
        <v>170.55999999999767</v>
      </c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9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58.5" customHeight="1">
      <c r="A85" s="189" t="s">
        <v>253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219" t="s">
        <v>13</v>
      </c>
      <c r="AK85" s="219"/>
      <c r="AL85" s="219"/>
      <c r="AM85" s="219"/>
      <c r="AN85" s="219"/>
      <c r="AO85" s="219"/>
      <c r="AP85" s="108" t="s">
        <v>252</v>
      </c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28"/>
      <c r="BC85" s="28"/>
      <c r="BD85" s="28"/>
      <c r="BE85" s="28"/>
      <c r="BF85" s="28"/>
      <c r="BG85" s="28"/>
      <c r="BH85" s="166">
        <f>BH86</f>
        <v>19800</v>
      </c>
      <c r="BI85" s="167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166">
        <f>BU86</f>
        <v>19629.440000000002</v>
      </c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6">
        <f t="shared" si="5"/>
        <v>170.55999999999767</v>
      </c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9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7.75" customHeight="1">
      <c r="A86" s="189" t="s">
        <v>138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219" t="s">
        <v>13</v>
      </c>
      <c r="AK86" s="219"/>
      <c r="AL86" s="219"/>
      <c r="AM86" s="219"/>
      <c r="AN86" s="219"/>
      <c r="AO86" s="219"/>
      <c r="AP86" s="108" t="s">
        <v>450</v>
      </c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37"/>
      <c r="BC86" s="37"/>
      <c r="BD86" s="37"/>
      <c r="BE86" s="37"/>
      <c r="BF86" s="37"/>
      <c r="BG86" s="37"/>
      <c r="BH86" s="166">
        <f>BH87</f>
        <v>19800</v>
      </c>
      <c r="BI86" s="167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11">
        <f>BU87</f>
        <v>19629.440000000002</v>
      </c>
      <c r="BV86" s="311"/>
      <c r="BW86" s="311"/>
      <c r="BX86" s="311"/>
      <c r="BY86" s="311"/>
      <c r="BZ86" s="311"/>
      <c r="CA86" s="311"/>
      <c r="CB86" s="311"/>
      <c r="CC86" s="311"/>
      <c r="CD86" s="311"/>
      <c r="CE86" s="311"/>
      <c r="CF86" s="311"/>
      <c r="CG86" s="311"/>
      <c r="CH86" s="311"/>
      <c r="CI86" s="166">
        <f t="shared" si="5"/>
        <v>170.55999999999767</v>
      </c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9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18" customHeight="1">
      <c r="A87" s="189" t="s">
        <v>161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08" t="s">
        <v>13</v>
      </c>
      <c r="AK87" s="108"/>
      <c r="AL87" s="108"/>
      <c r="AM87" s="108"/>
      <c r="AN87" s="108"/>
      <c r="AO87" s="108"/>
      <c r="AP87" s="108" t="s">
        <v>451</v>
      </c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28"/>
      <c r="BC87" s="28"/>
      <c r="BD87" s="28"/>
      <c r="BE87" s="28"/>
      <c r="BF87" s="28"/>
      <c r="BG87" s="28"/>
      <c r="BH87" s="166">
        <f>BH88+BH91</f>
        <v>19800</v>
      </c>
      <c r="BI87" s="167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166">
        <f>BU88+BU91</f>
        <v>19629.440000000002</v>
      </c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6">
        <f t="shared" si="5"/>
        <v>170.55999999999767</v>
      </c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9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24.75" customHeight="1">
      <c r="A88" s="212" t="s">
        <v>140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108" t="s">
        <v>13</v>
      </c>
      <c r="AK88" s="108"/>
      <c r="AL88" s="108"/>
      <c r="AM88" s="19"/>
      <c r="AN88" s="19"/>
      <c r="AO88" s="19"/>
      <c r="AP88" s="108" t="s">
        <v>569</v>
      </c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28"/>
      <c r="BC88" s="28"/>
      <c r="BD88" s="28"/>
      <c r="BE88" s="28"/>
      <c r="BF88" s="28"/>
      <c r="BG88" s="28"/>
      <c r="BH88" s="170">
        <f>BH89+BH90</f>
        <v>10500</v>
      </c>
      <c r="BI88" s="17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166">
        <f>BU89+BU90</f>
        <v>10347.01</v>
      </c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6">
        <f t="shared" si="5"/>
        <v>152.98999999999978</v>
      </c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9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24.75" customHeight="1">
      <c r="A89" s="207" t="s">
        <v>141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108" t="s">
        <v>13</v>
      </c>
      <c r="AK89" s="108"/>
      <c r="AL89" s="108"/>
      <c r="AM89" s="19"/>
      <c r="AN89" s="19"/>
      <c r="AO89" s="19"/>
      <c r="AP89" s="108" t="s">
        <v>568</v>
      </c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28"/>
      <c r="BC89" s="28"/>
      <c r="BD89" s="28"/>
      <c r="BE89" s="28"/>
      <c r="BF89" s="28"/>
      <c r="BG89" s="28"/>
      <c r="BH89" s="170">
        <v>7800</v>
      </c>
      <c r="BI89" s="17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166">
        <v>7710</v>
      </c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6">
        <f>BH89-BU89</f>
        <v>90</v>
      </c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9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4.75" customHeight="1">
      <c r="A90" s="186" t="s">
        <v>143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08" t="s">
        <v>13</v>
      </c>
      <c r="AK90" s="108"/>
      <c r="AL90" s="108"/>
      <c r="AM90" s="19"/>
      <c r="AN90" s="19"/>
      <c r="AO90" s="19"/>
      <c r="AP90" s="108" t="s">
        <v>567</v>
      </c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28"/>
      <c r="BC90" s="28"/>
      <c r="BD90" s="28"/>
      <c r="BE90" s="28"/>
      <c r="BF90" s="28"/>
      <c r="BG90" s="28"/>
      <c r="BH90" s="170">
        <v>2700</v>
      </c>
      <c r="BI90" s="17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166">
        <v>2637.01</v>
      </c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6">
        <f>BH90-BU90</f>
        <v>62.98999999999978</v>
      </c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9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18" customHeight="1">
      <c r="A91" s="207" t="s">
        <v>254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108" t="s">
        <v>13</v>
      </c>
      <c r="AK91" s="108"/>
      <c r="AL91" s="108"/>
      <c r="AM91" s="108"/>
      <c r="AN91" s="108"/>
      <c r="AO91" s="108"/>
      <c r="AP91" s="108" t="s">
        <v>452</v>
      </c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28"/>
      <c r="BC91" s="28"/>
      <c r="BD91" s="28"/>
      <c r="BE91" s="28"/>
      <c r="BF91" s="28"/>
      <c r="BG91" s="28"/>
      <c r="BH91" s="170">
        <f>SUM(BH92)</f>
        <v>9300</v>
      </c>
      <c r="BI91" s="17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170">
        <f>SUM(BU92)</f>
        <v>9282.43</v>
      </c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66">
        <f t="shared" si="5"/>
        <v>17.56999999999971</v>
      </c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9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18" customHeight="1">
      <c r="A92" s="176" t="s">
        <v>144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08" t="s">
        <v>13</v>
      </c>
      <c r="AK92" s="108"/>
      <c r="AL92" s="108"/>
      <c r="AM92" s="19"/>
      <c r="AN92" s="19"/>
      <c r="AO92" s="19"/>
      <c r="AP92" s="108" t="s">
        <v>453</v>
      </c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28"/>
      <c r="BC92" s="28"/>
      <c r="BD92" s="28"/>
      <c r="BE92" s="28"/>
      <c r="BF92" s="28"/>
      <c r="BG92" s="28"/>
      <c r="BH92" s="170">
        <v>9300</v>
      </c>
      <c r="BI92" s="17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166">
        <v>9282.43</v>
      </c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6">
        <f t="shared" si="5"/>
        <v>17.56999999999971</v>
      </c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9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24.75" customHeight="1">
      <c r="A93" s="254" t="s">
        <v>462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28" t="s">
        <v>13</v>
      </c>
      <c r="AK93" s="228"/>
      <c r="AL93" s="228"/>
      <c r="AM93" s="228"/>
      <c r="AN93" s="228"/>
      <c r="AO93" s="228"/>
      <c r="AP93" s="180" t="s">
        <v>463</v>
      </c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31"/>
      <c r="BC93" s="31"/>
      <c r="BD93" s="31"/>
      <c r="BE93" s="31"/>
      <c r="BF93" s="31"/>
      <c r="BG93" s="31"/>
      <c r="BH93" s="181">
        <f>BH94+BH101</f>
        <v>608093</v>
      </c>
      <c r="BI93" s="18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181">
        <f>BU94+BU101</f>
        <v>607964.75</v>
      </c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181">
        <f aca="true" t="shared" si="6" ref="CI93:CI106">BH93-BU93</f>
        <v>128.25</v>
      </c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3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73" customFormat="1" ht="28.5" customHeight="1">
      <c r="A94" s="185" t="s">
        <v>185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4" t="s">
        <v>13</v>
      </c>
      <c r="AK94" s="94"/>
      <c r="AL94" s="94"/>
      <c r="AM94" s="15"/>
      <c r="AN94" s="15"/>
      <c r="AO94" s="15"/>
      <c r="AP94" s="94" t="s">
        <v>485</v>
      </c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80"/>
      <c r="BC94" s="80"/>
      <c r="BD94" s="80"/>
      <c r="BE94" s="80"/>
      <c r="BF94" s="80"/>
      <c r="BG94" s="80"/>
      <c r="BH94" s="90">
        <f aca="true" t="shared" si="7" ref="BH94:BH99">BH95</f>
        <v>307593</v>
      </c>
      <c r="BI94" s="92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90">
        <f aca="true" t="shared" si="8" ref="BU94:BU99">BU95</f>
        <v>307479.9</v>
      </c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0">
        <f aca="true" t="shared" si="9" ref="CI94:CI100">BH94-BU94</f>
        <v>113.09999999997672</v>
      </c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100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</row>
    <row r="95" spans="1:188" s="73" customFormat="1" ht="81.75" customHeight="1">
      <c r="A95" s="185" t="s">
        <v>410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4" t="s">
        <v>13</v>
      </c>
      <c r="AK95" s="94"/>
      <c r="AL95" s="94"/>
      <c r="AM95" s="15"/>
      <c r="AN95" s="15"/>
      <c r="AO95" s="15"/>
      <c r="AP95" s="94" t="s">
        <v>486</v>
      </c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80"/>
      <c r="BC95" s="80"/>
      <c r="BD95" s="80"/>
      <c r="BE95" s="80"/>
      <c r="BF95" s="80"/>
      <c r="BG95" s="80"/>
      <c r="BH95" s="90">
        <f t="shared" si="7"/>
        <v>307593</v>
      </c>
      <c r="BI95" s="92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90">
        <f t="shared" si="8"/>
        <v>307479.9</v>
      </c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0">
        <f t="shared" si="9"/>
        <v>113.09999999997672</v>
      </c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100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</row>
    <row r="96" spans="1:188" s="73" customFormat="1" ht="69.75" customHeight="1">
      <c r="A96" s="171" t="s">
        <v>411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94" t="s">
        <v>13</v>
      </c>
      <c r="AK96" s="94"/>
      <c r="AL96" s="94"/>
      <c r="AM96" s="15"/>
      <c r="AN96" s="15"/>
      <c r="AO96" s="15"/>
      <c r="AP96" s="94" t="s">
        <v>487</v>
      </c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44"/>
      <c r="BC96" s="44"/>
      <c r="BD96" s="44"/>
      <c r="BE96" s="44"/>
      <c r="BF96" s="44"/>
      <c r="BG96" s="44"/>
      <c r="BH96" s="90">
        <f t="shared" si="7"/>
        <v>307593</v>
      </c>
      <c r="BI96" s="92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90">
        <f t="shared" si="8"/>
        <v>307479.9</v>
      </c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0">
        <f t="shared" si="9"/>
        <v>113.09999999997672</v>
      </c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100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</row>
    <row r="97" spans="1:188" s="73" customFormat="1" ht="18" customHeight="1">
      <c r="A97" s="171" t="s">
        <v>114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94" t="s">
        <v>13</v>
      </c>
      <c r="AK97" s="94"/>
      <c r="AL97" s="94"/>
      <c r="AM97" s="94"/>
      <c r="AN97" s="94"/>
      <c r="AO97" s="94"/>
      <c r="AP97" s="94" t="s">
        <v>488</v>
      </c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80"/>
      <c r="BC97" s="80"/>
      <c r="BD97" s="80"/>
      <c r="BE97" s="80"/>
      <c r="BF97" s="80"/>
      <c r="BG97" s="80"/>
      <c r="BH97" s="89">
        <f t="shared" si="7"/>
        <v>307593</v>
      </c>
      <c r="BI97" s="89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90">
        <f t="shared" si="8"/>
        <v>307479.9</v>
      </c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0">
        <f t="shared" si="9"/>
        <v>113.09999999997672</v>
      </c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100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</row>
    <row r="98" spans="1:188" s="73" customFormat="1" ht="18" customHeight="1">
      <c r="A98" s="171" t="s">
        <v>139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94" t="s">
        <v>13</v>
      </c>
      <c r="AK98" s="94"/>
      <c r="AL98" s="94"/>
      <c r="AM98" s="15"/>
      <c r="AN98" s="15"/>
      <c r="AO98" s="15"/>
      <c r="AP98" s="94" t="s">
        <v>489</v>
      </c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44"/>
      <c r="BC98" s="44"/>
      <c r="BD98" s="44"/>
      <c r="BE98" s="44"/>
      <c r="BF98" s="44"/>
      <c r="BG98" s="44"/>
      <c r="BH98" s="90">
        <f t="shared" si="7"/>
        <v>307593</v>
      </c>
      <c r="BI98" s="92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90">
        <f t="shared" si="8"/>
        <v>307479.9</v>
      </c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0">
        <f t="shared" si="9"/>
        <v>113.09999999997672</v>
      </c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100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</row>
    <row r="99" spans="1:188" s="73" customFormat="1" ht="29.25" customHeight="1">
      <c r="A99" s="171" t="s">
        <v>412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94" t="s">
        <v>13</v>
      </c>
      <c r="AK99" s="94"/>
      <c r="AL99" s="94"/>
      <c r="AM99" s="94"/>
      <c r="AN99" s="94"/>
      <c r="AO99" s="94"/>
      <c r="AP99" s="94" t="s">
        <v>490</v>
      </c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80"/>
      <c r="BC99" s="80"/>
      <c r="BD99" s="80"/>
      <c r="BE99" s="80"/>
      <c r="BF99" s="80"/>
      <c r="BG99" s="80"/>
      <c r="BH99" s="89">
        <f t="shared" si="7"/>
        <v>307593</v>
      </c>
      <c r="BI99" s="89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90">
        <f t="shared" si="8"/>
        <v>307479.9</v>
      </c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0">
        <f t="shared" si="9"/>
        <v>113.09999999997672</v>
      </c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100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</row>
    <row r="100" spans="1:188" s="73" customFormat="1" ht="36.75" customHeight="1">
      <c r="A100" s="171" t="s">
        <v>413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94" t="s">
        <v>13</v>
      </c>
      <c r="AK100" s="94"/>
      <c r="AL100" s="94"/>
      <c r="AM100" s="15"/>
      <c r="AN100" s="15"/>
      <c r="AO100" s="15"/>
      <c r="AP100" s="94" t="s">
        <v>491</v>
      </c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44"/>
      <c r="BC100" s="44"/>
      <c r="BD100" s="44"/>
      <c r="BE100" s="44"/>
      <c r="BF100" s="44"/>
      <c r="BG100" s="44"/>
      <c r="BH100" s="90">
        <v>307593</v>
      </c>
      <c r="BI100" s="92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90">
        <v>307479.9</v>
      </c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0">
        <f t="shared" si="9"/>
        <v>113.09999999997672</v>
      </c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100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</row>
    <row r="101" spans="1:188" s="24" customFormat="1" ht="52.5" customHeight="1">
      <c r="A101" s="189" t="s">
        <v>461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219" t="s">
        <v>13</v>
      </c>
      <c r="AK101" s="219"/>
      <c r="AL101" s="219"/>
      <c r="AM101" s="219"/>
      <c r="AN101" s="219"/>
      <c r="AO101" s="219"/>
      <c r="AP101" s="108" t="s">
        <v>460</v>
      </c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28"/>
      <c r="BC101" s="28"/>
      <c r="BD101" s="28"/>
      <c r="BE101" s="28"/>
      <c r="BF101" s="28"/>
      <c r="BG101" s="28"/>
      <c r="BH101" s="166">
        <f>BH102</f>
        <v>300500</v>
      </c>
      <c r="BI101" s="167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166">
        <f>BU102</f>
        <v>300484.85</v>
      </c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6">
        <f t="shared" si="6"/>
        <v>15.150000000023283</v>
      </c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9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38.25" customHeight="1">
      <c r="A102" s="189" t="s">
        <v>459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219" t="s">
        <v>13</v>
      </c>
      <c r="AK102" s="219"/>
      <c r="AL102" s="219"/>
      <c r="AM102" s="219"/>
      <c r="AN102" s="219"/>
      <c r="AO102" s="219"/>
      <c r="AP102" s="108" t="s">
        <v>458</v>
      </c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28"/>
      <c r="BC102" s="28"/>
      <c r="BD102" s="28"/>
      <c r="BE102" s="28"/>
      <c r="BF102" s="28"/>
      <c r="BG102" s="28"/>
      <c r="BH102" s="166">
        <f>BH103</f>
        <v>300500</v>
      </c>
      <c r="BI102" s="167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166">
        <f>BU103</f>
        <v>300484.85</v>
      </c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6">
        <f t="shared" si="6"/>
        <v>15.150000000023283</v>
      </c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9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7.75" customHeight="1">
      <c r="A103" s="189" t="s">
        <v>138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219" t="s">
        <v>13</v>
      </c>
      <c r="AK103" s="219"/>
      <c r="AL103" s="219"/>
      <c r="AM103" s="219"/>
      <c r="AN103" s="219"/>
      <c r="AO103" s="219"/>
      <c r="AP103" s="108" t="s">
        <v>457</v>
      </c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37"/>
      <c r="BC103" s="37"/>
      <c r="BD103" s="37"/>
      <c r="BE103" s="37"/>
      <c r="BF103" s="37"/>
      <c r="BG103" s="37"/>
      <c r="BH103" s="166">
        <f>BH104+BH107</f>
        <v>300500</v>
      </c>
      <c r="BI103" s="167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11">
        <f>BU104+BU107</f>
        <v>300484.85</v>
      </c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  <c r="CF103" s="311"/>
      <c r="CG103" s="311"/>
      <c r="CH103" s="311"/>
      <c r="CI103" s="166">
        <f t="shared" si="6"/>
        <v>15.150000000023283</v>
      </c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9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18" customHeight="1">
      <c r="A104" s="189" t="s">
        <v>161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08" t="s">
        <v>13</v>
      </c>
      <c r="AK104" s="108"/>
      <c r="AL104" s="108"/>
      <c r="AM104" s="108"/>
      <c r="AN104" s="108"/>
      <c r="AO104" s="108"/>
      <c r="AP104" s="108" t="s">
        <v>456</v>
      </c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28"/>
      <c r="BC104" s="28"/>
      <c r="BD104" s="28"/>
      <c r="BE104" s="28"/>
      <c r="BF104" s="28"/>
      <c r="BG104" s="28"/>
      <c r="BH104" s="166">
        <f>BH105</f>
        <v>240500</v>
      </c>
      <c r="BI104" s="167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166">
        <f>BU105</f>
        <v>240484.85</v>
      </c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6">
        <f t="shared" si="6"/>
        <v>15.14999999999418</v>
      </c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9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18" customHeight="1">
      <c r="A105" s="207" t="s">
        <v>254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108" t="s">
        <v>13</v>
      </c>
      <c r="AK105" s="108"/>
      <c r="AL105" s="108"/>
      <c r="AM105" s="108"/>
      <c r="AN105" s="108"/>
      <c r="AO105" s="108"/>
      <c r="AP105" s="108" t="s">
        <v>455</v>
      </c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28"/>
      <c r="BC105" s="28"/>
      <c r="BD105" s="28"/>
      <c r="BE105" s="28"/>
      <c r="BF105" s="28"/>
      <c r="BG105" s="28"/>
      <c r="BH105" s="170">
        <f>SUM(BH106)</f>
        <v>240500</v>
      </c>
      <c r="BI105" s="17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170">
        <f>SUM(BU106)</f>
        <v>240484.85</v>
      </c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66">
        <f t="shared" si="6"/>
        <v>15.14999999999418</v>
      </c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9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18" customHeight="1">
      <c r="A106" s="176" t="s">
        <v>144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08" t="s">
        <v>13</v>
      </c>
      <c r="AK106" s="108"/>
      <c r="AL106" s="108"/>
      <c r="AM106" s="19"/>
      <c r="AN106" s="19"/>
      <c r="AO106" s="19"/>
      <c r="AP106" s="108" t="s">
        <v>454</v>
      </c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28"/>
      <c r="BC106" s="28"/>
      <c r="BD106" s="28"/>
      <c r="BE106" s="28"/>
      <c r="BF106" s="28"/>
      <c r="BG106" s="28"/>
      <c r="BH106" s="170">
        <v>240500</v>
      </c>
      <c r="BI106" s="17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166">
        <v>240484.85</v>
      </c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6">
        <f t="shared" si="6"/>
        <v>15.14999999999418</v>
      </c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9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24" customHeight="1">
      <c r="A107" s="186" t="s">
        <v>539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08" t="s">
        <v>13</v>
      </c>
      <c r="AK107" s="108"/>
      <c r="AL107" s="108"/>
      <c r="AM107" s="108"/>
      <c r="AN107" s="108"/>
      <c r="AO107" s="108"/>
      <c r="AP107" s="108" t="s">
        <v>547</v>
      </c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28"/>
      <c r="BC107" s="28"/>
      <c r="BD107" s="28"/>
      <c r="BE107" s="28"/>
      <c r="BF107" s="28"/>
      <c r="BG107" s="28"/>
      <c r="BH107" s="170">
        <f>SUM(BH108)</f>
        <v>60000</v>
      </c>
      <c r="BI107" s="17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170">
        <f>SUM(BU108)</f>
        <v>60000</v>
      </c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66">
        <f aca="true" t="shared" si="10" ref="CI107:CI140">BH107-BU107</f>
        <v>0</v>
      </c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9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23.25" customHeight="1">
      <c r="A108" s="189" t="s">
        <v>155</v>
      </c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08" t="s">
        <v>13</v>
      </c>
      <c r="AK108" s="108"/>
      <c r="AL108" s="108"/>
      <c r="AM108" s="19"/>
      <c r="AN108" s="19"/>
      <c r="AO108" s="19"/>
      <c r="AP108" s="108" t="s">
        <v>548</v>
      </c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28"/>
      <c r="BC108" s="28"/>
      <c r="BD108" s="28"/>
      <c r="BE108" s="28"/>
      <c r="BF108" s="28"/>
      <c r="BG108" s="28"/>
      <c r="BH108" s="170">
        <v>60000</v>
      </c>
      <c r="BI108" s="17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166">
        <v>60000</v>
      </c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6">
        <f t="shared" si="10"/>
        <v>0</v>
      </c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9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98" s="45" customFormat="1" ht="24" customHeight="1">
      <c r="A109" s="192" t="s">
        <v>174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03" t="s">
        <v>13</v>
      </c>
      <c r="AK109" s="103"/>
      <c r="AL109" s="103"/>
      <c r="AM109" s="17"/>
      <c r="AN109" s="17"/>
      <c r="AO109" s="17"/>
      <c r="AP109" s="104" t="s">
        <v>175</v>
      </c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6"/>
      <c r="BB109" s="44"/>
      <c r="BC109" s="44"/>
      <c r="BD109" s="44"/>
      <c r="BE109" s="44"/>
      <c r="BF109" s="44"/>
      <c r="BG109" s="44"/>
      <c r="BH109" s="162">
        <f>BH110+BH142</f>
        <v>29986717</v>
      </c>
      <c r="BI109" s="164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62">
        <f>BU110+BU142</f>
        <v>16960640.89</v>
      </c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81">
        <f t="shared" si="10"/>
        <v>13026076.11</v>
      </c>
      <c r="CJ109" s="229"/>
      <c r="CK109" s="229"/>
      <c r="CL109" s="229"/>
      <c r="CM109" s="229"/>
      <c r="CN109" s="229"/>
      <c r="CO109" s="229"/>
      <c r="CP109" s="229"/>
      <c r="CQ109" s="229"/>
      <c r="CR109" s="229"/>
      <c r="CS109" s="229"/>
      <c r="CT109" s="231"/>
    </row>
    <row r="110" spans="1:188" s="48" customFormat="1" ht="18" customHeight="1">
      <c r="A110" s="226" t="s">
        <v>179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05" t="s">
        <v>13</v>
      </c>
      <c r="AK110" s="205"/>
      <c r="AL110" s="205"/>
      <c r="AM110" s="54"/>
      <c r="AN110" s="54"/>
      <c r="AO110" s="54"/>
      <c r="AP110" s="205" t="s">
        <v>180</v>
      </c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52"/>
      <c r="BC110" s="52"/>
      <c r="BD110" s="52"/>
      <c r="BE110" s="52"/>
      <c r="BF110" s="52"/>
      <c r="BG110" s="52"/>
      <c r="BH110" s="237">
        <f>BH122+BH111+BH129+BH137</f>
        <v>25249300</v>
      </c>
      <c r="BI110" s="240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237">
        <f>BU122+BU111+BU129+BU137</f>
        <v>12223817.4</v>
      </c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88">
        <f t="shared" si="10"/>
        <v>13025482.6</v>
      </c>
      <c r="CJ110" s="289"/>
      <c r="CK110" s="289"/>
      <c r="CL110" s="289"/>
      <c r="CM110" s="289"/>
      <c r="CN110" s="289"/>
      <c r="CO110" s="289"/>
      <c r="CP110" s="289"/>
      <c r="CQ110" s="289"/>
      <c r="CR110" s="289"/>
      <c r="CS110" s="289"/>
      <c r="CT110" s="290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</row>
    <row r="111" spans="1:188" s="24" customFormat="1" ht="27.75" customHeight="1">
      <c r="A111" s="214" t="s">
        <v>181</v>
      </c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180" t="s">
        <v>13</v>
      </c>
      <c r="AK111" s="180"/>
      <c r="AL111" s="180"/>
      <c r="AM111" s="39"/>
      <c r="AN111" s="39"/>
      <c r="AO111" s="39"/>
      <c r="AP111" s="180" t="s">
        <v>182</v>
      </c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35"/>
      <c r="BC111" s="35"/>
      <c r="BD111" s="35"/>
      <c r="BE111" s="35"/>
      <c r="BF111" s="35"/>
      <c r="BG111" s="35"/>
      <c r="BH111" s="181">
        <f>BH112</f>
        <v>53400</v>
      </c>
      <c r="BI111" s="182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6"/>
      <c r="BU111" s="181">
        <f>BU112</f>
        <v>53242.5</v>
      </c>
      <c r="BV111" s="251"/>
      <c r="BW111" s="251"/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1"/>
      <c r="CH111" s="251"/>
      <c r="CI111" s="181">
        <f t="shared" si="10"/>
        <v>157.5</v>
      </c>
      <c r="CJ111" s="229"/>
      <c r="CK111" s="229"/>
      <c r="CL111" s="229"/>
      <c r="CM111" s="229"/>
      <c r="CN111" s="229"/>
      <c r="CO111" s="229"/>
      <c r="CP111" s="229"/>
      <c r="CQ111" s="229"/>
      <c r="CR111" s="229"/>
      <c r="CS111" s="229"/>
      <c r="CT111" s="23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25.5" customHeight="1">
      <c r="A112" s="189" t="s">
        <v>183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08" t="s">
        <v>13</v>
      </c>
      <c r="AK112" s="108"/>
      <c r="AL112" s="108"/>
      <c r="AM112" s="39"/>
      <c r="AN112" s="39"/>
      <c r="AO112" s="39"/>
      <c r="AP112" s="108" t="s">
        <v>184</v>
      </c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35"/>
      <c r="BC112" s="35"/>
      <c r="BD112" s="35"/>
      <c r="BE112" s="35"/>
      <c r="BF112" s="35"/>
      <c r="BG112" s="35"/>
      <c r="BH112" s="166">
        <f>BH113</f>
        <v>53400</v>
      </c>
      <c r="BI112" s="167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42"/>
      <c r="BU112" s="166">
        <f>BU113</f>
        <v>53242.5</v>
      </c>
      <c r="BV112" s="208"/>
      <c r="BW112" s="208"/>
      <c r="BX112" s="208"/>
      <c r="BY112" s="208"/>
      <c r="BZ112" s="208"/>
      <c r="CA112" s="208"/>
      <c r="CB112" s="208"/>
      <c r="CC112" s="208"/>
      <c r="CD112" s="208"/>
      <c r="CE112" s="208"/>
      <c r="CF112" s="208"/>
      <c r="CG112" s="208"/>
      <c r="CH112" s="208"/>
      <c r="CI112" s="166">
        <f t="shared" si="10"/>
        <v>157.5</v>
      </c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9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7" customHeight="1">
      <c r="A113" s="189" t="s">
        <v>138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08" t="s">
        <v>13</v>
      </c>
      <c r="AK113" s="108"/>
      <c r="AL113" s="108"/>
      <c r="AM113" s="39"/>
      <c r="AN113" s="39"/>
      <c r="AO113" s="39"/>
      <c r="AP113" s="108" t="s">
        <v>324</v>
      </c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35"/>
      <c r="BC113" s="35"/>
      <c r="BD113" s="35"/>
      <c r="BE113" s="35"/>
      <c r="BF113" s="35"/>
      <c r="BG113" s="35"/>
      <c r="BH113" s="166">
        <f>BH114+BH120</f>
        <v>53400</v>
      </c>
      <c r="BI113" s="167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42"/>
      <c r="BU113" s="166">
        <f>BU114+BU120</f>
        <v>53242.5</v>
      </c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8"/>
      <c r="CI113" s="166">
        <f t="shared" si="10"/>
        <v>157.5</v>
      </c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9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18" customHeight="1">
      <c r="A114" s="176" t="s">
        <v>161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08" t="s">
        <v>13</v>
      </c>
      <c r="AK114" s="108"/>
      <c r="AL114" s="108"/>
      <c r="AM114" s="39"/>
      <c r="AN114" s="39"/>
      <c r="AO114" s="39"/>
      <c r="AP114" s="108" t="s">
        <v>325</v>
      </c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35"/>
      <c r="BC114" s="35"/>
      <c r="BD114" s="35"/>
      <c r="BE114" s="35"/>
      <c r="BF114" s="35"/>
      <c r="BG114" s="35"/>
      <c r="BH114" s="166">
        <f>BH115+BH119</f>
        <v>53400</v>
      </c>
      <c r="BI114" s="167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42"/>
      <c r="BU114" s="166">
        <f>BU115+BU119</f>
        <v>53242.5</v>
      </c>
      <c r="BV114" s="208"/>
      <c r="BW114" s="208"/>
      <c r="BX114" s="208"/>
      <c r="BY114" s="208"/>
      <c r="BZ114" s="208"/>
      <c r="CA114" s="208"/>
      <c r="CB114" s="208"/>
      <c r="CC114" s="208"/>
      <c r="CD114" s="208"/>
      <c r="CE114" s="208"/>
      <c r="CF114" s="208"/>
      <c r="CG114" s="208"/>
      <c r="CH114" s="208"/>
      <c r="CI114" s="166">
        <f t="shared" si="10"/>
        <v>157.5</v>
      </c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9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18" customHeight="1">
      <c r="A115" s="207" t="s">
        <v>254</v>
      </c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108" t="s">
        <v>13</v>
      </c>
      <c r="AK115" s="108"/>
      <c r="AL115" s="108"/>
      <c r="AM115" s="30"/>
      <c r="AN115" s="30"/>
      <c r="AO115" s="30"/>
      <c r="AP115" s="108" t="s">
        <v>326</v>
      </c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31"/>
      <c r="BC115" s="31"/>
      <c r="BD115" s="31"/>
      <c r="BE115" s="31"/>
      <c r="BF115" s="31"/>
      <c r="BG115" s="31"/>
      <c r="BH115" s="166">
        <f>BH117+BH118+BH116</f>
        <v>50000</v>
      </c>
      <c r="BI115" s="167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166">
        <f>BU117+BU118+BU116</f>
        <v>49912.5</v>
      </c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6">
        <f t="shared" si="10"/>
        <v>87.5</v>
      </c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9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27" customHeight="1">
      <c r="A116" s="186" t="s">
        <v>170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08" t="s">
        <v>13</v>
      </c>
      <c r="AK116" s="108"/>
      <c r="AL116" s="108"/>
      <c r="AM116" s="30"/>
      <c r="AN116" s="30"/>
      <c r="AO116" s="30"/>
      <c r="AP116" s="108" t="s">
        <v>549</v>
      </c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31"/>
      <c r="BC116" s="31"/>
      <c r="BD116" s="31"/>
      <c r="BE116" s="31"/>
      <c r="BF116" s="31"/>
      <c r="BG116" s="31"/>
      <c r="BH116" s="166">
        <v>4700</v>
      </c>
      <c r="BI116" s="167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66">
        <v>4654.6</v>
      </c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6">
        <f t="shared" si="10"/>
        <v>45.399999999999636</v>
      </c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9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7" customHeight="1">
      <c r="A117" s="186" t="s">
        <v>327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08" t="s">
        <v>13</v>
      </c>
      <c r="AK117" s="108"/>
      <c r="AL117" s="108"/>
      <c r="AM117" s="30"/>
      <c r="AN117" s="30"/>
      <c r="AO117" s="30"/>
      <c r="AP117" s="108" t="s">
        <v>328</v>
      </c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31"/>
      <c r="BC117" s="31"/>
      <c r="BD117" s="31"/>
      <c r="BE117" s="31"/>
      <c r="BF117" s="31"/>
      <c r="BG117" s="31"/>
      <c r="BH117" s="166">
        <v>45300</v>
      </c>
      <c r="BI117" s="167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66">
        <v>45257.9</v>
      </c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6">
        <f t="shared" si="10"/>
        <v>42.099999999998545</v>
      </c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9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18" customHeight="1">
      <c r="A118" s="207" t="s">
        <v>144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108" t="s">
        <v>13</v>
      </c>
      <c r="AK118" s="108"/>
      <c r="AL118" s="108"/>
      <c r="AM118" s="30"/>
      <c r="AN118" s="30"/>
      <c r="AO118" s="30"/>
      <c r="AP118" s="108" t="s">
        <v>329</v>
      </c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31"/>
      <c r="BC118" s="31"/>
      <c r="BD118" s="31"/>
      <c r="BE118" s="31"/>
      <c r="BF118" s="31"/>
      <c r="BG118" s="31"/>
      <c r="BH118" s="166">
        <v>0</v>
      </c>
      <c r="BI118" s="167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66">
        <v>0</v>
      </c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6">
        <f t="shared" si="10"/>
        <v>0</v>
      </c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9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18" customHeight="1">
      <c r="A119" s="189" t="s">
        <v>160</v>
      </c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08" t="s">
        <v>13</v>
      </c>
      <c r="AK119" s="108"/>
      <c r="AL119" s="108"/>
      <c r="AM119" s="30"/>
      <c r="AN119" s="30"/>
      <c r="AO119" s="30"/>
      <c r="AP119" s="108" t="s">
        <v>330</v>
      </c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31"/>
      <c r="BC119" s="31"/>
      <c r="BD119" s="31"/>
      <c r="BE119" s="31"/>
      <c r="BF119" s="31"/>
      <c r="BG119" s="31"/>
      <c r="BH119" s="166">
        <v>3400</v>
      </c>
      <c r="BI119" s="167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66">
        <v>3330</v>
      </c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6">
        <f t="shared" si="10"/>
        <v>70</v>
      </c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9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24.75" customHeight="1">
      <c r="A120" s="186" t="s">
        <v>154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08" t="s">
        <v>13</v>
      </c>
      <c r="AK120" s="108"/>
      <c r="AL120" s="108"/>
      <c r="AM120" s="108"/>
      <c r="AN120" s="108"/>
      <c r="AO120" s="108"/>
      <c r="AP120" s="108" t="s">
        <v>331</v>
      </c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28"/>
      <c r="BC120" s="28"/>
      <c r="BD120" s="28"/>
      <c r="BE120" s="28"/>
      <c r="BF120" s="28"/>
      <c r="BG120" s="28"/>
      <c r="BH120" s="166">
        <f>SUM(BH121)</f>
        <v>0</v>
      </c>
      <c r="BI120" s="167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166">
        <f>SUM(BU121)</f>
        <v>0</v>
      </c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6">
        <f t="shared" si="10"/>
        <v>0</v>
      </c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9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7" customHeight="1">
      <c r="A121" s="186" t="s">
        <v>156</v>
      </c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08" t="s">
        <v>13</v>
      </c>
      <c r="AK121" s="108"/>
      <c r="AL121" s="108"/>
      <c r="AM121" s="19"/>
      <c r="AN121" s="19"/>
      <c r="AO121" s="19"/>
      <c r="AP121" s="108" t="s">
        <v>332</v>
      </c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28"/>
      <c r="BC121" s="28"/>
      <c r="BD121" s="28"/>
      <c r="BE121" s="28"/>
      <c r="BF121" s="28"/>
      <c r="BG121" s="28"/>
      <c r="BH121" s="166">
        <v>0</v>
      </c>
      <c r="BI121" s="167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166">
        <v>0</v>
      </c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6">
        <f t="shared" si="10"/>
        <v>0</v>
      </c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9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26.25" customHeight="1">
      <c r="A122" s="189" t="s">
        <v>185</v>
      </c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08" t="s">
        <v>13</v>
      </c>
      <c r="AK122" s="108"/>
      <c r="AL122" s="108"/>
      <c r="AM122" s="19"/>
      <c r="AN122" s="19"/>
      <c r="AO122" s="19"/>
      <c r="AP122" s="108" t="s">
        <v>186</v>
      </c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41"/>
      <c r="BC122" s="41"/>
      <c r="BD122" s="41"/>
      <c r="BE122" s="41"/>
      <c r="BF122" s="41"/>
      <c r="BG122" s="41"/>
      <c r="BH122" s="170">
        <f>BH123</f>
        <v>0</v>
      </c>
      <c r="BI122" s="17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166">
        <f>BU123</f>
        <v>0</v>
      </c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6">
        <f t="shared" si="10"/>
        <v>0</v>
      </c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9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78" customHeight="1">
      <c r="A123" s="189" t="s">
        <v>187</v>
      </c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08" t="s">
        <v>13</v>
      </c>
      <c r="AK123" s="108"/>
      <c r="AL123" s="108"/>
      <c r="AM123" s="19"/>
      <c r="AN123" s="19"/>
      <c r="AO123" s="19"/>
      <c r="AP123" s="108" t="s">
        <v>188</v>
      </c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41"/>
      <c r="BC123" s="41"/>
      <c r="BD123" s="41"/>
      <c r="BE123" s="41"/>
      <c r="BF123" s="41"/>
      <c r="BG123" s="41"/>
      <c r="BH123" s="166">
        <f>BH124</f>
        <v>0</v>
      </c>
      <c r="BI123" s="167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166">
        <f>BU124</f>
        <v>0</v>
      </c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6">
        <f t="shared" si="10"/>
        <v>0</v>
      </c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9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81.75" customHeight="1">
      <c r="A124" s="193" t="s">
        <v>189</v>
      </c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80" t="s">
        <v>13</v>
      </c>
      <c r="AK124" s="180"/>
      <c r="AL124" s="180"/>
      <c r="AM124" s="30"/>
      <c r="AN124" s="30"/>
      <c r="AO124" s="30"/>
      <c r="AP124" s="180" t="s">
        <v>190</v>
      </c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41"/>
      <c r="BC124" s="41"/>
      <c r="BD124" s="41"/>
      <c r="BE124" s="41"/>
      <c r="BF124" s="41"/>
      <c r="BG124" s="41"/>
      <c r="BH124" s="181">
        <f>BH125</f>
        <v>0</v>
      </c>
      <c r="BI124" s="182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181">
        <f>BU125</f>
        <v>0</v>
      </c>
      <c r="BV124" s="229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181">
        <f t="shared" si="10"/>
        <v>0</v>
      </c>
      <c r="CJ124" s="229"/>
      <c r="CK124" s="229"/>
      <c r="CL124" s="229"/>
      <c r="CM124" s="229"/>
      <c r="CN124" s="229"/>
      <c r="CO124" s="229"/>
      <c r="CP124" s="229"/>
      <c r="CQ124" s="229"/>
      <c r="CR124" s="229"/>
      <c r="CS124" s="229"/>
      <c r="CT124" s="23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18" customHeight="1">
      <c r="A125" s="189" t="s">
        <v>176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08" t="s">
        <v>13</v>
      </c>
      <c r="AK125" s="108"/>
      <c r="AL125" s="108"/>
      <c r="AM125" s="19"/>
      <c r="AN125" s="19"/>
      <c r="AO125" s="19"/>
      <c r="AP125" s="108" t="s">
        <v>191</v>
      </c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41"/>
      <c r="BC125" s="41"/>
      <c r="BD125" s="41"/>
      <c r="BE125" s="41"/>
      <c r="BF125" s="41"/>
      <c r="BG125" s="41"/>
      <c r="BH125" s="166">
        <f>BH126</f>
        <v>0</v>
      </c>
      <c r="BI125" s="167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66">
        <f>BU126</f>
        <v>0</v>
      </c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6">
        <f t="shared" si="10"/>
        <v>0</v>
      </c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9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18" customHeight="1">
      <c r="A126" s="189" t="s">
        <v>161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80" t="s">
        <v>13</v>
      </c>
      <c r="AK126" s="180"/>
      <c r="AL126" s="180"/>
      <c r="AM126" s="40"/>
      <c r="AN126" s="40"/>
      <c r="AO126" s="40"/>
      <c r="AP126" s="108" t="s">
        <v>192</v>
      </c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41"/>
      <c r="BC126" s="41"/>
      <c r="BD126" s="41"/>
      <c r="BE126" s="41"/>
      <c r="BF126" s="41"/>
      <c r="BG126" s="41"/>
      <c r="BH126" s="166">
        <f>BH127</f>
        <v>0</v>
      </c>
      <c r="BI126" s="167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166">
        <f>BU127</f>
        <v>0</v>
      </c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6">
        <f t="shared" si="10"/>
        <v>0</v>
      </c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9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7" customHeight="1">
      <c r="A127" s="186" t="s">
        <v>177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0" t="s">
        <v>13</v>
      </c>
      <c r="AK127" s="180"/>
      <c r="AL127" s="180"/>
      <c r="AM127" s="40"/>
      <c r="AN127" s="40"/>
      <c r="AO127" s="40"/>
      <c r="AP127" s="108" t="s">
        <v>193</v>
      </c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41"/>
      <c r="BC127" s="41"/>
      <c r="BD127" s="41"/>
      <c r="BE127" s="41"/>
      <c r="BF127" s="41"/>
      <c r="BG127" s="41"/>
      <c r="BH127" s="166">
        <f>SUM(BH128)</f>
        <v>0</v>
      </c>
      <c r="BI127" s="167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166">
        <f>SUM(BU128)</f>
        <v>0</v>
      </c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6">
        <f t="shared" si="10"/>
        <v>0</v>
      </c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9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49.5" customHeight="1">
      <c r="A128" s="189" t="s">
        <v>178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80" t="s">
        <v>13</v>
      </c>
      <c r="AK128" s="180"/>
      <c r="AL128" s="180"/>
      <c r="AM128" s="40"/>
      <c r="AN128" s="40"/>
      <c r="AO128" s="40"/>
      <c r="AP128" s="108" t="s">
        <v>194</v>
      </c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41"/>
      <c r="BC128" s="41"/>
      <c r="BD128" s="41"/>
      <c r="BE128" s="41"/>
      <c r="BF128" s="41"/>
      <c r="BG128" s="41"/>
      <c r="BH128" s="166">
        <v>0</v>
      </c>
      <c r="BI128" s="167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166">
        <v>0</v>
      </c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6">
        <f t="shared" si="10"/>
        <v>0</v>
      </c>
      <c r="CJ128" s="168"/>
      <c r="CK128" s="168"/>
      <c r="CL128" s="168"/>
      <c r="CM128" s="168"/>
      <c r="CN128" s="168"/>
      <c r="CO128" s="168"/>
      <c r="CP128" s="168"/>
      <c r="CQ128" s="168"/>
      <c r="CR128" s="168"/>
      <c r="CS128" s="168"/>
      <c r="CT128" s="169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33" customHeight="1">
      <c r="A129" s="192" t="s">
        <v>338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250" t="s">
        <v>13</v>
      </c>
      <c r="AK129" s="250"/>
      <c r="AL129" s="250"/>
      <c r="AM129" s="250"/>
      <c r="AN129" s="250"/>
      <c r="AO129" s="250"/>
      <c r="AP129" s="103" t="s">
        <v>535</v>
      </c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44"/>
      <c r="BC129" s="44"/>
      <c r="BD129" s="44"/>
      <c r="BE129" s="44"/>
      <c r="BF129" s="44"/>
      <c r="BG129" s="44"/>
      <c r="BH129" s="162">
        <f>BH130</f>
        <v>24896700</v>
      </c>
      <c r="BI129" s="164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162">
        <f>BU130</f>
        <v>11871415</v>
      </c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2">
        <f t="shared" si="10"/>
        <v>13025285</v>
      </c>
      <c r="CJ129" s="163"/>
      <c r="CK129" s="163"/>
      <c r="CL129" s="163"/>
      <c r="CM129" s="163"/>
      <c r="CN129" s="163"/>
      <c r="CO129" s="163"/>
      <c r="CP129" s="163"/>
      <c r="CQ129" s="163"/>
      <c r="CR129" s="163"/>
      <c r="CS129" s="163"/>
      <c r="CT129" s="165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63" customHeight="1">
      <c r="A130" s="222" t="s">
        <v>536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56" t="s">
        <v>13</v>
      </c>
      <c r="AK130" s="256"/>
      <c r="AL130" s="256"/>
      <c r="AM130" s="256"/>
      <c r="AN130" s="256"/>
      <c r="AO130" s="256"/>
      <c r="AP130" s="206" t="s">
        <v>537</v>
      </c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83"/>
      <c r="BC130" s="83"/>
      <c r="BD130" s="83"/>
      <c r="BE130" s="83"/>
      <c r="BF130" s="83"/>
      <c r="BG130" s="83"/>
      <c r="BH130" s="183">
        <f>BH131</f>
        <v>24896700</v>
      </c>
      <c r="BI130" s="1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183">
        <f>BU131</f>
        <v>11871415</v>
      </c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183">
        <f t="shared" si="10"/>
        <v>13025285</v>
      </c>
      <c r="CJ130" s="241"/>
      <c r="CK130" s="241"/>
      <c r="CL130" s="241"/>
      <c r="CM130" s="241"/>
      <c r="CN130" s="241"/>
      <c r="CO130" s="241"/>
      <c r="CP130" s="241"/>
      <c r="CQ130" s="241"/>
      <c r="CR130" s="241"/>
      <c r="CS130" s="241"/>
      <c r="CT130" s="242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112.5" customHeight="1">
      <c r="A131" s="185" t="s">
        <v>590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244" t="s">
        <v>13</v>
      </c>
      <c r="AK131" s="244"/>
      <c r="AL131" s="244"/>
      <c r="AM131" s="244"/>
      <c r="AN131" s="244"/>
      <c r="AO131" s="244"/>
      <c r="AP131" s="94" t="s">
        <v>538</v>
      </c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80"/>
      <c r="BC131" s="80"/>
      <c r="BD131" s="80"/>
      <c r="BE131" s="80"/>
      <c r="BF131" s="80"/>
      <c r="BG131" s="80"/>
      <c r="BH131" s="90">
        <f>BH132+BH135</f>
        <v>24896700</v>
      </c>
      <c r="BI131" s="92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90">
        <f>BU132+BU135</f>
        <v>11871415</v>
      </c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0">
        <f t="shared" si="10"/>
        <v>13025285</v>
      </c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100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33" customHeight="1">
      <c r="A132" s="185" t="s">
        <v>161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245"/>
      <c r="AJ132" s="244" t="s">
        <v>13</v>
      </c>
      <c r="AK132" s="244"/>
      <c r="AL132" s="244"/>
      <c r="AM132" s="244"/>
      <c r="AN132" s="244"/>
      <c r="AO132" s="244"/>
      <c r="AP132" s="94" t="s">
        <v>574</v>
      </c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80"/>
      <c r="BC132" s="80"/>
      <c r="BD132" s="80"/>
      <c r="BE132" s="80"/>
      <c r="BF132" s="80"/>
      <c r="BG132" s="80"/>
      <c r="BH132" s="90">
        <f>BH133</f>
        <v>99500</v>
      </c>
      <c r="BI132" s="92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90">
        <f>BU133</f>
        <v>99500</v>
      </c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0">
        <f t="shared" si="10"/>
        <v>0</v>
      </c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100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33" customHeight="1">
      <c r="A133" s="185" t="s">
        <v>254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245"/>
      <c r="AJ133" s="247" t="s">
        <v>13</v>
      </c>
      <c r="AK133" s="248"/>
      <c r="AL133" s="248"/>
      <c r="AM133" s="248"/>
      <c r="AN133" s="248"/>
      <c r="AO133" s="249"/>
      <c r="AP133" s="95" t="s">
        <v>575</v>
      </c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7"/>
      <c r="BB133" s="80"/>
      <c r="BC133" s="80"/>
      <c r="BD133" s="80"/>
      <c r="BE133" s="80"/>
      <c r="BF133" s="80"/>
      <c r="BG133" s="80"/>
      <c r="BH133" s="90">
        <f>BH134</f>
        <v>99500</v>
      </c>
      <c r="BI133" s="92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90">
        <f>BU134</f>
        <v>99500</v>
      </c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2"/>
      <c r="CI133" s="90">
        <f>BH133-BU133</f>
        <v>0</v>
      </c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100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33" customHeight="1">
      <c r="A134" s="185" t="s">
        <v>577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245"/>
      <c r="AJ134" s="247" t="s">
        <v>13</v>
      </c>
      <c r="AK134" s="248"/>
      <c r="AL134" s="248"/>
      <c r="AM134" s="248"/>
      <c r="AN134" s="248"/>
      <c r="AO134" s="249"/>
      <c r="AP134" s="95" t="s">
        <v>576</v>
      </c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7"/>
      <c r="BB134" s="80"/>
      <c r="BC134" s="80"/>
      <c r="BD134" s="80"/>
      <c r="BE134" s="80"/>
      <c r="BF134" s="80"/>
      <c r="BG134" s="80"/>
      <c r="BH134" s="90">
        <v>99500</v>
      </c>
      <c r="BI134" s="92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90">
        <v>99500</v>
      </c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2"/>
      <c r="CI134" s="90">
        <f>BH134-BU134</f>
        <v>0</v>
      </c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100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33" customHeight="1">
      <c r="A135" s="185" t="s">
        <v>539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245"/>
      <c r="AJ135" s="247" t="s">
        <v>13</v>
      </c>
      <c r="AK135" s="248"/>
      <c r="AL135" s="248"/>
      <c r="AM135" s="248"/>
      <c r="AN135" s="248"/>
      <c r="AO135" s="249"/>
      <c r="AP135" s="95" t="s">
        <v>540</v>
      </c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7"/>
      <c r="BB135" s="80"/>
      <c r="BC135" s="80"/>
      <c r="BD135" s="80"/>
      <c r="BE135" s="80"/>
      <c r="BF135" s="80"/>
      <c r="BG135" s="80"/>
      <c r="BH135" s="90">
        <f>BH136</f>
        <v>24797200</v>
      </c>
      <c r="BI135" s="92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90">
        <f>BU136</f>
        <v>11771915</v>
      </c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2"/>
      <c r="CI135" s="90">
        <f>BH135-BU135</f>
        <v>13025285</v>
      </c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100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4" customHeight="1">
      <c r="A136" s="189" t="s">
        <v>155</v>
      </c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08" t="s">
        <v>13</v>
      </c>
      <c r="AK136" s="108"/>
      <c r="AL136" s="108"/>
      <c r="AM136" s="108"/>
      <c r="AN136" s="108"/>
      <c r="AO136" s="108"/>
      <c r="AP136" s="108" t="s">
        <v>541</v>
      </c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28"/>
      <c r="BC136" s="28"/>
      <c r="BD136" s="28"/>
      <c r="BE136" s="28"/>
      <c r="BF136" s="28"/>
      <c r="BG136" s="28"/>
      <c r="BH136" s="166">
        <v>24797200</v>
      </c>
      <c r="BI136" s="167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166">
        <v>11771915</v>
      </c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6">
        <f t="shared" si="10"/>
        <v>13025285</v>
      </c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9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132" customHeight="1">
      <c r="A137" s="222" t="s">
        <v>464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56" t="s">
        <v>13</v>
      </c>
      <c r="AK137" s="256"/>
      <c r="AL137" s="256"/>
      <c r="AM137" s="256"/>
      <c r="AN137" s="256"/>
      <c r="AO137" s="256"/>
      <c r="AP137" s="206" t="s">
        <v>333</v>
      </c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83"/>
      <c r="BC137" s="83"/>
      <c r="BD137" s="83"/>
      <c r="BE137" s="83"/>
      <c r="BF137" s="83"/>
      <c r="BG137" s="83"/>
      <c r="BH137" s="183">
        <f>BH138</f>
        <v>299200</v>
      </c>
      <c r="BI137" s="1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183">
        <f>BU138</f>
        <v>299159.9</v>
      </c>
      <c r="BV137" s="241"/>
      <c r="BW137" s="241"/>
      <c r="BX137" s="241"/>
      <c r="BY137" s="241"/>
      <c r="BZ137" s="241"/>
      <c r="CA137" s="241"/>
      <c r="CB137" s="241"/>
      <c r="CC137" s="241"/>
      <c r="CD137" s="241"/>
      <c r="CE137" s="241"/>
      <c r="CF137" s="241"/>
      <c r="CG137" s="241"/>
      <c r="CH137" s="241"/>
      <c r="CI137" s="183">
        <f t="shared" si="10"/>
        <v>40.09999999997672</v>
      </c>
      <c r="CJ137" s="241"/>
      <c r="CK137" s="241"/>
      <c r="CL137" s="241"/>
      <c r="CM137" s="241"/>
      <c r="CN137" s="241"/>
      <c r="CO137" s="241"/>
      <c r="CP137" s="241"/>
      <c r="CQ137" s="241"/>
      <c r="CR137" s="241"/>
      <c r="CS137" s="241"/>
      <c r="CT137" s="242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50.25" customHeight="1">
      <c r="A138" s="224" t="s">
        <v>138</v>
      </c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19" t="s">
        <v>13</v>
      </c>
      <c r="AK138" s="219"/>
      <c r="AL138" s="219"/>
      <c r="AM138" s="219"/>
      <c r="AN138" s="219"/>
      <c r="AO138" s="219"/>
      <c r="AP138" s="108" t="s">
        <v>334</v>
      </c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37"/>
      <c r="BC138" s="37"/>
      <c r="BD138" s="37"/>
      <c r="BE138" s="37"/>
      <c r="BF138" s="37"/>
      <c r="BG138" s="37"/>
      <c r="BH138" s="166">
        <f>BH139</f>
        <v>299200</v>
      </c>
      <c r="BI138" s="167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170">
        <f>BU139</f>
        <v>299159.9</v>
      </c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66">
        <f t="shared" si="10"/>
        <v>40.09999999997672</v>
      </c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9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18" customHeight="1">
      <c r="A139" s="189" t="s">
        <v>161</v>
      </c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08" t="s">
        <v>13</v>
      </c>
      <c r="AK139" s="108"/>
      <c r="AL139" s="108"/>
      <c r="AM139" s="108"/>
      <c r="AN139" s="108"/>
      <c r="AO139" s="108"/>
      <c r="AP139" s="108" t="s">
        <v>335</v>
      </c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28"/>
      <c r="BC139" s="28"/>
      <c r="BD139" s="28"/>
      <c r="BE139" s="28"/>
      <c r="BF139" s="28"/>
      <c r="BG139" s="28"/>
      <c r="BH139" s="166">
        <f>BH140</f>
        <v>299200</v>
      </c>
      <c r="BI139" s="167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166">
        <f>BU140</f>
        <v>299159.9</v>
      </c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6">
        <f t="shared" si="10"/>
        <v>40.09999999997672</v>
      </c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9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18" customHeight="1">
      <c r="A140" s="207" t="s">
        <v>254</v>
      </c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108" t="s">
        <v>13</v>
      </c>
      <c r="AK140" s="108"/>
      <c r="AL140" s="108"/>
      <c r="AM140" s="108"/>
      <c r="AN140" s="108"/>
      <c r="AO140" s="108"/>
      <c r="AP140" s="108" t="s">
        <v>336</v>
      </c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28"/>
      <c r="BC140" s="28"/>
      <c r="BD140" s="28"/>
      <c r="BE140" s="28"/>
      <c r="BF140" s="28"/>
      <c r="BG140" s="28"/>
      <c r="BH140" s="170">
        <f>SUM(BH141)</f>
        <v>299200</v>
      </c>
      <c r="BI140" s="17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170">
        <f>SUM(BU141)</f>
        <v>299159.9</v>
      </c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66">
        <f t="shared" si="10"/>
        <v>40.09999999997672</v>
      </c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9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27.75" customHeight="1">
      <c r="A141" s="186" t="s">
        <v>327</v>
      </c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08" t="s">
        <v>13</v>
      </c>
      <c r="AK141" s="108"/>
      <c r="AL141" s="108"/>
      <c r="AM141" s="19"/>
      <c r="AN141" s="19"/>
      <c r="AO141" s="19"/>
      <c r="AP141" s="108" t="s">
        <v>337</v>
      </c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28"/>
      <c r="BC141" s="28"/>
      <c r="BD141" s="28"/>
      <c r="BE141" s="28"/>
      <c r="BF141" s="28"/>
      <c r="BG141" s="28"/>
      <c r="BH141" s="170">
        <v>299200</v>
      </c>
      <c r="BI141" s="17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166">
        <v>299159.9</v>
      </c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6">
        <f aca="true" t="shared" si="11" ref="CI141:CI168">BH141-BU141</f>
        <v>40.09999999997672</v>
      </c>
      <c r="CJ141" s="168"/>
      <c r="CK141" s="168"/>
      <c r="CL141" s="168"/>
      <c r="CM141" s="168"/>
      <c r="CN141" s="168"/>
      <c r="CO141" s="168"/>
      <c r="CP141" s="168"/>
      <c r="CQ141" s="168"/>
      <c r="CR141" s="168"/>
      <c r="CS141" s="168"/>
      <c r="CT141" s="169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48" customFormat="1" ht="18" customHeight="1">
      <c r="A142" s="226" t="s">
        <v>195</v>
      </c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05" t="s">
        <v>13</v>
      </c>
      <c r="AK142" s="205"/>
      <c r="AL142" s="205"/>
      <c r="AM142" s="54"/>
      <c r="AN142" s="54"/>
      <c r="AO142" s="54"/>
      <c r="AP142" s="205" t="s">
        <v>196</v>
      </c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52"/>
      <c r="BC142" s="52"/>
      <c r="BD142" s="52"/>
      <c r="BE142" s="52"/>
      <c r="BF142" s="52"/>
      <c r="BG142" s="52"/>
      <c r="BH142" s="237">
        <f>BH143+BH150</f>
        <v>4737417</v>
      </c>
      <c r="BI142" s="240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237">
        <f>BU143+BU150</f>
        <v>4736823.49</v>
      </c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88">
        <f t="shared" si="11"/>
        <v>593.5099999997765</v>
      </c>
      <c r="CJ142" s="289"/>
      <c r="CK142" s="289"/>
      <c r="CL142" s="289"/>
      <c r="CM142" s="289"/>
      <c r="CN142" s="289"/>
      <c r="CO142" s="289"/>
      <c r="CP142" s="289"/>
      <c r="CQ142" s="289"/>
      <c r="CR142" s="289"/>
      <c r="CS142" s="289"/>
      <c r="CT142" s="290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</row>
    <row r="143" spans="1:188" s="24" customFormat="1" ht="26.25" customHeight="1">
      <c r="A143" s="214" t="s">
        <v>338</v>
      </c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43" t="s">
        <v>13</v>
      </c>
      <c r="AK143" s="243"/>
      <c r="AL143" s="243"/>
      <c r="AM143" s="76"/>
      <c r="AN143" s="76"/>
      <c r="AO143" s="76"/>
      <c r="AP143" s="180" t="s">
        <v>339</v>
      </c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31"/>
      <c r="BC143" s="31"/>
      <c r="BD143" s="31"/>
      <c r="BE143" s="31"/>
      <c r="BF143" s="31"/>
      <c r="BG143" s="31"/>
      <c r="BH143" s="181">
        <f>BH144</f>
        <v>2219317</v>
      </c>
      <c r="BI143" s="182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181">
        <f>BU144</f>
        <v>2219156.99</v>
      </c>
      <c r="BV143" s="229"/>
      <c r="BW143" s="229"/>
      <c r="BX143" s="229"/>
      <c r="BY143" s="229"/>
      <c r="BZ143" s="229"/>
      <c r="CA143" s="229"/>
      <c r="CB143" s="229"/>
      <c r="CC143" s="229"/>
      <c r="CD143" s="229"/>
      <c r="CE143" s="229"/>
      <c r="CF143" s="229"/>
      <c r="CG143" s="229"/>
      <c r="CH143" s="229"/>
      <c r="CI143" s="181">
        <f t="shared" si="11"/>
        <v>160.00999999977648</v>
      </c>
      <c r="CJ143" s="229"/>
      <c r="CK143" s="229"/>
      <c r="CL143" s="229"/>
      <c r="CM143" s="229"/>
      <c r="CN143" s="229"/>
      <c r="CO143" s="229"/>
      <c r="CP143" s="229"/>
      <c r="CQ143" s="229"/>
      <c r="CR143" s="229"/>
      <c r="CS143" s="229"/>
      <c r="CT143" s="23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70.5" customHeight="1">
      <c r="A144" s="222" t="s">
        <v>493</v>
      </c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46"/>
      <c r="AJ144" s="206" t="s">
        <v>13</v>
      </c>
      <c r="AK144" s="206"/>
      <c r="AL144" s="206"/>
      <c r="AM144" s="85"/>
      <c r="AN144" s="85"/>
      <c r="AO144" s="85"/>
      <c r="AP144" s="206" t="s">
        <v>340</v>
      </c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83"/>
      <c r="BC144" s="83"/>
      <c r="BD144" s="83"/>
      <c r="BE144" s="83"/>
      <c r="BF144" s="83"/>
      <c r="BG144" s="83"/>
      <c r="BH144" s="183">
        <f>BH146</f>
        <v>2219317</v>
      </c>
      <c r="BI144" s="184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183">
        <f>BU146</f>
        <v>2219156.99</v>
      </c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183">
        <f t="shared" si="11"/>
        <v>160.00999999977648</v>
      </c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2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6.25" customHeight="1">
      <c r="A145" s="189" t="s">
        <v>341</v>
      </c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08" t="s">
        <v>13</v>
      </c>
      <c r="AK145" s="108"/>
      <c r="AL145" s="108"/>
      <c r="AM145" s="19"/>
      <c r="AN145" s="19"/>
      <c r="AO145" s="19"/>
      <c r="AP145" s="108" t="s">
        <v>342</v>
      </c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28"/>
      <c r="BC145" s="28"/>
      <c r="BD145" s="28"/>
      <c r="BE145" s="28"/>
      <c r="BF145" s="28"/>
      <c r="BG145" s="28"/>
      <c r="BH145" s="166">
        <f>BH146</f>
        <v>2219317</v>
      </c>
      <c r="BI145" s="167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166">
        <f>BU146+BU151</f>
        <v>2893196.68</v>
      </c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6">
        <f t="shared" si="11"/>
        <v>-673879.6800000002</v>
      </c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9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176" t="s">
        <v>161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08" t="s">
        <v>13</v>
      </c>
      <c r="AK146" s="108"/>
      <c r="AL146" s="108"/>
      <c r="AM146" s="19"/>
      <c r="AN146" s="19"/>
      <c r="AO146" s="19"/>
      <c r="AP146" s="108" t="s">
        <v>343</v>
      </c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28"/>
      <c r="BC146" s="28"/>
      <c r="BD146" s="28"/>
      <c r="BE146" s="28"/>
      <c r="BF146" s="28"/>
      <c r="BG146" s="28"/>
      <c r="BH146" s="166">
        <f>BH147</f>
        <v>2219317</v>
      </c>
      <c r="BI146" s="167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6">
        <f>BU147</f>
        <v>2219156.99</v>
      </c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6">
        <f t="shared" si="11"/>
        <v>160.00999999977648</v>
      </c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9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18" customHeight="1">
      <c r="A147" s="207" t="s">
        <v>254</v>
      </c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108" t="s">
        <v>13</v>
      </c>
      <c r="AK147" s="108"/>
      <c r="AL147" s="108"/>
      <c r="AM147" s="19"/>
      <c r="AN147" s="19"/>
      <c r="AO147" s="19"/>
      <c r="AP147" s="108" t="s">
        <v>344</v>
      </c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28"/>
      <c r="BC147" s="28"/>
      <c r="BD147" s="28"/>
      <c r="BE147" s="28"/>
      <c r="BF147" s="28"/>
      <c r="BG147" s="28"/>
      <c r="BH147" s="166">
        <f>BH148+BH149</f>
        <v>2219317</v>
      </c>
      <c r="BI147" s="167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166">
        <f>BU148+BU149</f>
        <v>2219156.99</v>
      </c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6">
        <f t="shared" si="11"/>
        <v>160.00999999977648</v>
      </c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9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26.25" customHeight="1">
      <c r="A148" s="186" t="s">
        <v>327</v>
      </c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08" t="s">
        <v>13</v>
      </c>
      <c r="AK148" s="108"/>
      <c r="AL148" s="108"/>
      <c r="AM148" s="19"/>
      <c r="AN148" s="19"/>
      <c r="AO148" s="19"/>
      <c r="AP148" s="108" t="s">
        <v>345</v>
      </c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28"/>
      <c r="BC148" s="28"/>
      <c r="BD148" s="28"/>
      <c r="BE148" s="28"/>
      <c r="BF148" s="28"/>
      <c r="BG148" s="28"/>
      <c r="BH148" s="166">
        <v>2188617</v>
      </c>
      <c r="BI148" s="167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166">
        <v>2188517.74</v>
      </c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6">
        <f t="shared" si="11"/>
        <v>99.25999999977648</v>
      </c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9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26.25" customHeight="1">
      <c r="A149" s="207" t="s">
        <v>144</v>
      </c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108" t="s">
        <v>13</v>
      </c>
      <c r="AK149" s="108"/>
      <c r="AL149" s="108"/>
      <c r="AM149" s="19"/>
      <c r="AN149" s="19"/>
      <c r="AO149" s="19"/>
      <c r="AP149" s="108" t="s">
        <v>492</v>
      </c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28"/>
      <c r="BC149" s="28"/>
      <c r="BD149" s="28"/>
      <c r="BE149" s="28"/>
      <c r="BF149" s="28"/>
      <c r="BG149" s="28"/>
      <c r="BH149" s="166">
        <v>30700</v>
      </c>
      <c r="BI149" s="167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166">
        <v>30639.25</v>
      </c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6">
        <f>BH149-BU149</f>
        <v>60.75</v>
      </c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9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34.5" customHeight="1">
      <c r="A150" s="193" t="s">
        <v>314</v>
      </c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80" t="s">
        <v>13</v>
      </c>
      <c r="AK150" s="180"/>
      <c r="AL150" s="180"/>
      <c r="AM150" s="30"/>
      <c r="AN150" s="30"/>
      <c r="AO150" s="30"/>
      <c r="AP150" s="180" t="s">
        <v>346</v>
      </c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31"/>
      <c r="BC150" s="31"/>
      <c r="BD150" s="31"/>
      <c r="BE150" s="31"/>
      <c r="BF150" s="31"/>
      <c r="BG150" s="31"/>
      <c r="BH150" s="181">
        <f>BH151+BH160</f>
        <v>2518100</v>
      </c>
      <c r="BI150" s="182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181">
        <f>BU151+BU160</f>
        <v>2517666.5</v>
      </c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181">
        <f t="shared" si="11"/>
        <v>433.5</v>
      </c>
      <c r="CJ150" s="229"/>
      <c r="CK150" s="229"/>
      <c r="CL150" s="229"/>
      <c r="CM150" s="229"/>
      <c r="CN150" s="229"/>
      <c r="CO150" s="229"/>
      <c r="CP150" s="229"/>
      <c r="CQ150" s="229"/>
      <c r="CR150" s="229"/>
      <c r="CS150" s="229"/>
      <c r="CT150" s="23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65.25" customHeight="1">
      <c r="A151" s="202" t="s">
        <v>348</v>
      </c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6" t="s">
        <v>13</v>
      </c>
      <c r="AK151" s="206"/>
      <c r="AL151" s="206"/>
      <c r="AM151" s="206"/>
      <c r="AN151" s="206"/>
      <c r="AO151" s="206"/>
      <c r="AP151" s="206" t="s">
        <v>347</v>
      </c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83"/>
      <c r="BC151" s="83"/>
      <c r="BD151" s="83"/>
      <c r="BE151" s="83"/>
      <c r="BF151" s="83"/>
      <c r="BG151" s="83"/>
      <c r="BH151" s="183">
        <f>BH152</f>
        <v>674100</v>
      </c>
      <c r="BI151" s="184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183">
        <f>BU152</f>
        <v>674039.6900000001</v>
      </c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183">
        <f t="shared" si="11"/>
        <v>60.309999999939464</v>
      </c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2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6.25" customHeight="1">
      <c r="A152" s="186" t="s">
        <v>138</v>
      </c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08" t="s">
        <v>13</v>
      </c>
      <c r="AK152" s="108"/>
      <c r="AL152" s="108"/>
      <c r="AM152" s="19"/>
      <c r="AN152" s="19"/>
      <c r="AO152" s="19"/>
      <c r="AP152" s="108" t="s">
        <v>349</v>
      </c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28"/>
      <c r="BC152" s="28"/>
      <c r="BD152" s="28"/>
      <c r="BE152" s="28"/>
      <c r="BF152" s="28"/>
      <c r="BG152" s="28"/>
      <c r="BH152" s="166">
        <f>BH153+BH158</f>
        <v>674100</v>
      </c>
      <c r="BI152" s="167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166">
        <f>BU153+BU158</f>
        <v>674039.6900000001</v>
      </c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6">
        <f t="shared" si="11"/>
        <v>60.309999999939464</v>
      </c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9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176" t="s">
        <v>161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08" t="s">
        <v>13</v>
      </c>
      <c r="AK153" s="108"/>
      <c r="AL153" s="108"/>
      <c r="AM153" s="19"/>
      <c r="AN153" s="19"/>
      <c r="AO153" s="19"/>
      <c r="AP153" s="108" t="s">
        <v>350</v>
      </c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28"/>
      <c r="BC153" s="28"/>
      <c r="BD153" s="28"/>
      <c r="BE153" s="28"/>
      <c r="BF153" s="28"/>
      <c r="BG153" s="28"/>
      <c r="BH153" s="166">
        <f>BH154</f>
        <v>641400</v>
      </c>
      <c r="BI153" s="167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166">
        <f>BU154</f>
        <v>641377.29</v>
      </c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6">
        <f t="shared" si="11"/>
        <v>22.709999999962747</v>
      </c>
      <c r="CJ153" s="168"/>
      <c r="CK153" s="168"/>
      <c r="CL153" s="168"/>
      <c r="CM153" s="168"/>
      <c r="CN153" s="168"/>
      <c r="CO153" s="168"/>
      <c r="CP153" s="168"/>
      <c r="CQ153" s="168"/>
      <c r="CR153" s="168"/>
      <c r="CS153" s="168"/>
      <c r="CT153" s="169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18" customHeight="1">
      <c r="A154" s="207" t="s">
        <v>254</v>
      </c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108" t="s">
        <v>13</v>
      </c>
      <c r="AK154" s="108"/>
      <c r="AL154" s="108"/>
      <c r="AM154" s="19"/>
      <c r="AN154" s="19"/>
      <c r="AO154" s="19"/>
      <c r="AP154" s="108" t="s">
        <v>351</v>
      </c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28"/>
      <c r="BC154" s="28"/>
      <c r="BD154" s="28"/>
      <c r="BE154" s="28"/>
      <c r="BF154" s="28"/>
      <c r="BG154" s="28"/>
      <c r="BH154" s="166">
        <f>BH155+BH156+BH157</f>
        <v>641400</v>
      </c>
      <c r="BI154" s="167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166">
        <f>BU155+BU156+BU157</f>
        <v>641377.29</v>
      </c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6">
        <f t="shared" si="11"/>
        <v>22.709999999962747</v>
      </c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9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26.25" customHeight="1">
      <c r="A155" s="186" t="s">
        <v>170</v>
      </c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08" t="s">
        <v>13</v>
      </c>
      <c r="AK155" s="108"/>
      <c r="AL155" s="108"/>
      <c r="AM155" s="19"/>
      <c r="AN155" s="19"/>
      <c r="AO155" s="19"/>
      <c r="AP155" s="108" t="s">
        <v>494</v>
      </c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28"/>
      <c r="BC155" s="28"/>
      <c r="BD155" s="28"/>
      <c r="BE155" s="28"/>
      <c r="BF155" s="28"/>
      <c r="BG155" s="28"/>
      <c r="BH155" s="166">
        <v>294400</v>
      </c>
      <c r="BI155" s="167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166">
        <v>294400</v>
      </c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6">
        <f>BH155-BU155</f>
        <v>0</v>
      </c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9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26.25" customHeight="1">
      <c r="A156" s="186" t="s">
        <v>327</v>
      </c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08" t="s">
        <v>13</v>
      </c>
      <c r="AK156" s="108"/>
      <c r="AL156" s="108"/>
      <c r="AM156" s="19"/>
      <c r="AN156" s="19"/>
      <c r="AO156" s="19"/>
      <c r="AP156" s="108" t="s">
        <v>352</v>
      </c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28"/>
      <c r="BC156" s="28"/>
      <c r="BD156" s="28"/>
      <c r="BE156" s="28"/>
      <c r="BF156" s="28"/>
      <c r="BG156" s="28"/>
      <c r="BH156" s="166">
        <v>270500</v>
      </c>
      <c r="BI156" s="167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166">
        <v>270483.29</v>
      </c>
      <c r="BV156" s="168"/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6">
        <f t="shared" si="11"/>
        <v>16.710000000020955</v>
      </c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9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26.25" customHeight="1">
      <c r="A157" s="186" t="s">
        <v>144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08" t="s">
        <v>13</v>
      </c>
      <c r="AK157" s="108"/>
      <c r="AL157" s="108"/>
      <c r="AM157" s="19"/>
      <c r="AN157" s="19"/>
      <c r="AO157" s="19"/>
      <c r="AP157" s="108" t="s">
        <v>581</v>
      </c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28"/>
      <c r="BC157" s="28"/>
      <c r="BD157" s="28"/>
      <c r="BE157" s="28"/>
      <c r="BF157" s="28"/>
      <c r="BG157" s="28"/>
      <c r="BH157" s="166">
        <v>76500</v>
      </c>
      <c r="BI157" s="167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166">
        <v>76494</v>
      </c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6">
        <f>BH157-BU157</f>
        <v>6</v>
      </c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9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24" customHeight="1">
      <c r="A158" s="189" t="s">
        <v>154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08" t="s">
        <v>13</v>
      </c>
      <c r="AK158" s="108"/>
      <c r="AL158" s="108"/>
      <c r="AM158" s="108"/>
      <c r="AN158" s="108"/>
      <c r="AO158" s="108"/>
      <c r="AP158" s="108" t="s">
        <v>533</v>
      </c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28"/>
      <c r="BC158" s="28"/>
      <c r="BD158" s="28"/>
      <c r="BE158" s="28"/>
      <c r="BF158" s="28"/>
      <c r="BG158" s="28"/>
      <c r="BH158" s="209">
        <f>BH159</f>
        <v>32700</v>
      </c>
      <c r="BI158" s="211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166">
        <f>BU159</f>
        <v>32662.4</v>
      </c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6">
        <f t="shared" si="11"/>
        <v>37.599999999998545</v>
      </c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9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25.5" customHeight="1">
      <c r="A159" s="189" t="s">
        <v>155</v>
      </c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08" t="s">
        <v>13</v>
      </c>
      <c r="AK159" s="108"/>
      <c r="AL159" s="108"/>
      <c r="AM159" s="19"/>
      <c r="AN159" s="19"/>
      <c r="AO159" s="19"/>
      <c r="AP159" s="108" t="s">
        <v>534</v>
      </c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28"/>
      <c r="BC159" s="28"/>
      <c r="BD159" s="28"/>
      <c r="BE159" s="28"/>
      <c r="BF159" s="28"/>
      <c r="BG159" s="28"/>
      <c r="BH159" s="166">
        <v>32700</v>
      </c>
      <c r="BI159" s="167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166">
        <v>32662.4</v>
      </c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6">
        <f t="shared" si="11"/>
        <v>37.599999999998545</v>
      </c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9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65.25" customHeight="1">
      <c r="A160" s="202" t="s">
        <v>353</v>
      </c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4"/>
      <c r="AJ160" s="206" t="s">
        <v>13</v>
      </c>
      <c r="AK160" s="206"/>
      <c r="AL160" s="206"/>
      <c r="AM160" s="85"/>
      <c r="AN160" s="85"/>
      <c r="AO160" s="85"/>
      <c r="AP160" s="206" t="s">
        <v>354</v>
      </c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83"/>
      <c r="BC160" s="83"/>
      <c r="BD160" s="83"/>
      <c r="BE160" s="83"/>
      <c r="BF160" s="83"/>
      <c r="BG160" s="83"/>
      <c r="BH160" s="183">
        <f>BH161+BH168+BH176</f>
        <v>1844000</v>
      </c>
      <c r="BI160" s="184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183">
        <f>BU161+BU168+BU176</f>
        <v>1843626.81</v>
      </c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1"/>
      <c r="CH160" s="241"/>
      <c r="CI160" s="183">
        <f t="shared" si="11"/>
        <v>373.1899999999441</v>
      </c>
      <c r="CJ160" s="241"/>
      <c r="CK160" s="241"/>
      <c r="CL160" s="241"/>
      <c r="CM160" s="241"/>
      <c r="CN160" s="241"/>
      <c r="CO160" s="241"/>
      <c r="CP160" s="241"/>
      <c r="CQ160" s="241"/>
      <c r="CR160" s="241"/>
      <c r="CS160" s="241"/>
      <c r="CT160" s="242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52.5" customHeight="1">
      <c r="A161" s="186" t="s">
        <v>355</v>
      </c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08" t="s">
        <v>13</v>
      </c>
      <c r="AK161" s="108"/>
      <c r="AL161" s="108"/>
      <c r="AM161" s="19"/>
      <c r="AN161" s="19"/>
      <c r="AO161" s="19"/>
      <c r="AP161" s="108" t="s">
        <v>356</v>
      </c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28"/>
      <c r="BC161" s="28"/>
      <c r="BD161" s="28"/>
      <c r="BE161" s="28"/>
      <c r="BF161" s="28"/>
      <c r="BG161" s="28"/>
      <c r="BH161" s="166">
        <f>BH162+BH166</f>
        <v>1039800</v>
      </c>
      <c r="BI161" s="167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166">
        <f>BU162+BU166</f>
        <v>1039701.28</v>
      </c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6">
        <f t="shared" si="11"/>
        <v>98.71999999997206</v>
      </c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9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18" customHeight="1">
      <c r="A162" s="176" t="s">
        <v>161</v>
      </c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08" t="s">
        <v>13</v>
      </c>
      <c r="AK162" s="108"/>
      <c r="AL162" s="108"/>
      <c r="AM162" s="19"/>
      <c r="AN162" s="19"/>
      <c r="AO162" s="19"/>
      <c r="AP162" s="108" t="s">
        <v>357</v>
      </c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28"/>
      <c r="BC162" s="28"/>
      <c r="BD162" s="28"/>
      <c r="BE162" s="28"/>
      <c r="BF162" s="28"/>
      <c r="BG162" s="28"/>
      <c r="BH162" s="166">
        <f>BH163</f>
        <v>939800</v>
      </c>
      <c r="BI162" s="167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166">
        <f>BU163</f>
        <v>939722.28</v>
      </c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6">
        <f t="shared" si="11"/>
        <v>77.71999999997206</v>
      </c>
      <c r="CJ162" s="168"/>
      <c r="CK162" s="168"/>
      <c r="CL162" s="168"/>
      <c r="CM162" s="168"/>
      <c r="CN162" s="168"/>
      <c r="CO162" s="168"/>
      <c r="CP162" s="168"/>
      <c r="CQ162" s="168"/>
      <c r="CR162" s="168"/>
      <c r="CS162" s="168"/>
      <c r="CT162" s="169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18" customHeight="1">
      <c r="A163" s="207" t="s">
        <v>254</v>
      </c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108" t="s">
        <v>13</v>
      </c>
      <c r="AK163" s="108"/>
      <c r="AL163" s="108"/>
      <c r="AM163" s="19"/>
      <c r="AN163" s="19"/>
      <c r="AO163" s="19"/>
      <c r="AP163" s="108" t="s">
        <v>358</v>
      </c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28"/>
      <c r="BC163" s="28"/>
      <c r="BD163" s="28"/>
      <c r="BE163" s="28"/>
      <c r="BF163" s="28"/>
      <c r="BG163" s="28"/>
      <c r="BH163" s="166">
        <f>BH165+BH164</f>
        <v>939800</v>
      </c>
      <c r="BI163" s="167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166">
        <f>BU165+BU164</f>
        <v>939722.28</v>
      </c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6">
        <f t="shared" si="11"/>
        <v>77.71999999997206</v>
      </c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9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24" customHeight="1">
      <c r="A164" s="186" t="s">
        <v>151</v>
      </c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08" t="s">
        <v>13</v>
      </c>
      <c r="AK164" s="108"/>
      <c r="AL164" s="108"/>
      <c r="AM164" s="19"/>
      <c r="AN164" s="19"/>
      <c r="AO164" s="19"/>
      <c r="AP164" s="108" t="s">
        <v>359</v>
      </c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28"/>
      <c r="BC164" s="28"/>
      <c r="BD164" s="28"/>
      <c r="BE164" s="28"/>
      <c r="BF164" s="28"/>
      <c r="BG164" s="28"/>
      <c r="BH164" s="166">
        <v>732000</v>
      </c>
      <c r="BI164" s="167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166">
        <v>731980.28</v>
      </c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6">
        <f t="shared" si="11"/>
        <v>19.71999999997206</v>
      </c>
      <c r="CJ164" s="168"/>
      <c r="CK164" s="168"/>
      <c r="CL164" s="168"/>
      <c r="CM164" s="168"/>
      <c r="CN164" s="168"/>
      <c r="CO164" s="168"/>
      <c r="CP164" s="168"/>
      <c r="CQ164" s="168"/>
      <c r="CR164" s="168"/>
      <c r="CS164" s="168"/>
      <c r="CT164" s="169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30" customHeight="1">
      <c r="A165" s="186" t="s">
        <v>361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8"/>
      <c r="AJ165" s="108" t="s">
        <v>13</v>
      </c>
      <c r="AK165" s="108"/>
      <c r="AL165" s="108"/>
      <c r="AM165" s="19"/>
      <c r="AN165" s="19"/>
      <c r="AO165" s="19"/>
      <c r="AP165" s="108" t="s">
        <v>360</v>
      </c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28"/>
      <c r="BC165" s="28"/>
      <c r="BD165" s="28"/>
      <c r="BE165" s="28"/>
      <c r="BF165" s="28"/>
      <c r="BG165" s="28"/>
      <c r="BH165" s="166">
        <v>207800</v>
      </c>
      <c r="BI165" s="167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166">
        <v>207742</v>
      </c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6">
        <f t="shared" si="11"/>
        <v>58</v>
      </c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9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24" customHeight="1">
      <c r="A166" s="189" t="s">
        <v>154</v>
      </c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08" t="s">
        <v>13</v>
      </c>
      <c r="AK166" s="108"/>
      <c r="AL166" s="108"/>
      <c r="AM166" s="108"/>
      <c r="AN166" s="108"/>
      <c r="AO166" s="108"/>
      <c r="AP166" s="108" t="s">
        <v>582</v>
      </c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28"/>
      <c r="BC166" s="28"/>
      <c r="BD166" s="28"/>
      <c r="BE166" s="28"/>
      <c r="BF166" s="28"/>
      <c r="BG166" s="28"/>
      <c r="BH166" s="209">
        <f>BH167</f>
        <v>100000</v>
      </c>
      <c r="BI166" s="211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166">
        <f>BU167</f>
        <v>99979</v>
      </c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6">
        <f t="shared" si="11"/>
        <v>21</v>
      </c>
      <c r="CJ166" s="168"/>
      <c r="CK166" s="168"/>
      <c r="CL166" s="168"/>
      <c r="CM166" s="168"/>
      <c r="CN166" s="168"/>
      <c r="CO166" s="168"/>
      <c r="CP166" s="168"/>
      <c r="CQ166" s="168"/>
      <c r="CR166" s="168"/>
      <c r="CS166" s="168"/>
      <c r="CT166" s="169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5.5" customHeight="1">
      <c r="A167" s="189" t="s">
        <v>155</v>
      </c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08" t="s">
        <v>13</v>
      </c>
      <c r="AK167" s="108"/>
      <c r="AL167" s="108"/>
      <c r="AM167" s="19"/>
      <c r="AN167" s="19"/>
      <c r="AO167" s="19"/>
      <c r="AP167" s="108" t="s">
        <v>583</v>
      </c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28"/>
      <c r="BC167" s="28"/>
      <c r="BD167" s="28"/>
      <c r="BE167" s="28"/>
      <c r="BF167" s="28"/>
      <c r="BG167" s="28"/>
      <c r="BH167" s="166">
        <v>100000</v>
      </c>
      <c r="BI167" s="167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166">
        <v>99979</v>
      </c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6">
        <f t="shared" si="11"/>
        <v>21</v>
      </c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9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57.75" customHeight="1">
      <c r="A168" s="189" t="s">
        <v>362</v>
      </c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08" t="s">
        <v>13</v>
      </c>
      <c r="AK168" s="108"/>
      <c r="AL168" s="108"/>
      <c r="AM168" s="19"/>
      <c r="AN168" s="19"/>
      <c r="AO168" s="19"/>
      <c r="AP168" s="108" t="s">
        <v>363</v>
      </c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31"/>
      <c r="BC168" s="31"/>
      <c r="BD168" s="31"/>
      <c r="BE168" s="31"/>
      <c r="BF168" s="31"/>
      <c r="BG168" s="31"/>
      <c r="BH168" s="166">
        <f>BH169+BH173</f>
        <v>92600</v>
      </c>
      <c r="BI168" s="167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166">
        <f>BU169+BU173</f>
        <v>92562.1</v>
      </c>
      <c r="BV168" s="168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6">
        <f t="shared" si="11"/>
        <v>37.89999999999418</v>
      </c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9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18" customHeight="1">
      <c r="A169" s="176" t="s">
        <v>161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08" t="s">
        <v>13</v>
      </c>
      <c r="AK169" s="108"/>
      <c r="AL169" s="108"/>
      <c r="AM169" s="19"/>
      <c r="AN169" s="19"/>
      <c r="AO169" s="19"/>
      <c r="AP169" s="108" t="s">
        <v>366</v>
      </c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28"/>
      <c r="BC169" s="28"/>
      <c r="BD169" s="28"/>
      <c r="BE169" s="28"/>
      <c r="BF169" s="28"/>
      <c r="BG169" s="28"/>
      <c r="BH169" s="166">
        <f>BH170</f>
        <v>63100</v>
      </c>
      <c r="BI169" s="167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166">
        <f>BU170</f>
        <v>63069.1</v>
      </c>
      <c r="BV169" s="168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6">
        <f aca="true" t="shared" si="12" ref="CI169:CI175">BH169-BU169</f>
        <v>30.900000000001455</v>
      </c>
      <c r="CJ169" s="168"/>
      <c r="CK169" s="168"/>
      <c r="CL169" s="168"/>
      <c r="CM169" s="168"/>
      <c r="CN169" s="168"/>
      <c r="CO169" s="168"/>
      <c r="CP169" s="168"/>
      <c r="CQ169" s="168"/>
      <c r="CR169" s="168"/>
      <c r="CS169" s="168"/>
      <c r="CT169" s="169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18" customHeight="1">
      <c r="A170" s="207" t="s">
        <v>254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108" t="s">
        <v>13</v>
      </c>
      <c r="AK170" s="108"/>
      <c r="AL170" s="108"/>
      <c r="AM170" s="19"/>
      <c r="AN170" s="19"/>
      <c r="AO170" s="19"/>
      <c r="AP170" s="108" t="s">
        <v>365</v>
      </c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28"/>
      <c r="BC170" s="28"/>
      <c r="BD170" s="28"/>
      <c r="BE170" s="28"/>
      <c r="BF170" s="28"/>
      <c r="BG170" s="28"/>
      <c r="BH170" s="166">
        <f>BH172+BH171</f>
        <v>63100</v>
      </c>
      <c r="BI170" s="167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6">
        <f>BU172+BU171</f>
        <v>63069.1</v>
      </c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6">
        <f t="shared" si="12"/>
        <v>30.900000000001455</v>
      </c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9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6.25" customHeight="1">
      <c r="A171" s="186" t="s">
        <v>170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08" t="s">
        <v>13</v>
      </c>
      <c r="AK171" s="108"/>
      <c r="AL171" s="108"/>
      <c r="AM171" s="19"/>
      <c r="AN171" s="19"/>
      <c r="AO171" s="19"/>
      <c r="AP171" s="108" t="s">
        <v>550</v>
      </c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28"/>
      <c r="BC171" s="28"/>
      <c r="BD171" s="28"/>
      <c r="BE171" s="28"/>
      <c r="BF171" s="28"/>
      <c r="BG171" s="28"/>
      <c r="BH171" s="166">
        <v>8100</v>
      </c>
      <c r="BI171" s="167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166">
        <v>8069.1</v>
      </c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6">
        <f>BH171-BU171</f>
        <v>30.899999999999636</v>
      </c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169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6.25" customHeight="1">
      <c r="A172" s="186" t="s">
        <v>327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08" t="s">
        <v>13</v>
      </c>
      <c r="AK172" s="108"/>
      <c r="AL172" s="108"/>
      <c r="AM172" s="19"/>
      <c r="AN172" s="19"/>
      <c r="AO172" s="19"/>
      <c r="AP172" s="108" t="s">
        <v>364</v>
      </c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28"/>
      <c r="BC172" s="28"/>
      <c r="BD172" s="28"/>
      <c r="BE172" s="28"/>
      <c r="BF172" s="28"/>
      <c r="BG172" s="28"/>
      <c r="BH172" s="166">
        <v>55000</v>
      </c>
      <c r="BI172" s="167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166">
        <v>55000</v>
      </c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6">
        <f t="shared" si="12"/>
        <v>0</v>
      </c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169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4" customHeight="1">
      <c r="A173" s="189" t="s">
        <v>154</v>
      </c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08" t="s">
        <v>13</v>
      </c>
      <c r="AK173" s="108"/>
      <c r="AL173" s="108"/>
      <c r="AM173" s="108"/>
      <c r="AN173" s="108"/>
      <c r="AO173" s="108"/>
      <c r="AP173" s="108" t="s">
        <v>367</v>
      </c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28"/>
      <c r="BC173" s="28"/>
      <c r="BD173" s="28"/>
      <c r="BE173" s="28"/>
      <c r="BF173" s="28"/>
      <c r="BG173" s="28"/>
      <c r="BH173" s="209">
        <f>SUM(BH174+BH175)</f>
        <v>29500</v>
      </c>
      <c r="BI173" s="211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166">
        <f>BU174+BU175</f>
        <v>29493</v>
      </c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6">
        <f t="shared" si="12"/>
        <v>7</v>
      </c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9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5.5" customHeight="1">
      <c r="A174" s="189" t="s">
        <v>155</v>
      </c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08" t="s">
        <v>13</v>
      </c>
      <c r="AK174" s="108"/>
      <c r="AL174" s="108"/>
      <c r="AM174" s="19"/>
      <c r="AN174" s="19"/>
      <c r="AO174" s="19"/>
      <c r="AP174" s="108" t="s">
        <v>368</v>
      </c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28"/>
      <c r="BC174" s="28"/>
      <c r="BD174" s="28"/>
      <c r="BE174" s="28"/>
      <c r="BF174" s="28"/>
      <c r="BG174" s="28"/>
      <c r="BH174" s="166">
        <v>0</v>
      </c>
      <c r="BI174" s="167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166">
        <v>0</v>
      </c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6">
        <f t="shared" si="12"/>
        <v>0</v>
      </c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9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26.25" customHeight="1">
      <c r="A175" s="189" t="s">
        <v>156</v>
      </c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08" t="s">
        <v>13</v>
      </c>
      <c r="AK175" s="108"/>
      <c r="AL175" s="108"/>
      <c r="AM175" s="108"/>
      <c r="AN175" s="108"/>
      <c r="AO175" s="108"/>
      <c r="AP175" s="108" t="s">
        <v>369</v>
      </c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28"/>
      <c r="BC175" s="28"/>
      <c r="BD175" s="28"/>
      <c r="BE175" s="28"/>
      <c r="BF175" s="28"/>
      <c r="BG175" s="28"/>
      <c r="BH175" s="166">
        <v>29500</v>
      </c>
      <c r="BI175" s="167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166">
        <v>29493</v>
      </c>
      <c r="BV175" s="168"/>
      <c r="BW175" s="168"/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6">
        <f t="shared" si="12"/>
        <v>7</v>
      </c>
      <c r="CJ175" s="168"/>
      <c r="CK175" s="168"/>
      <c r="CL175" s="168"/>
      <c r="CM175" s="168"/>
      <c r="CN175" s="168"/>
      <c r="CO175" s="168"/>
      <c r="CP175" s="168"/>
      <c r="CQ175" s="168"/>
      <c r="CR175" s="168"/>
      <c r="CS175" s="168"/>
      <c r="CT175" s="169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63" customHeight="1">
      <c r="A176" s="186" t="s">
        <v>370</v>
      </c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08" t="s">
        <v>13</v>
      </c>
      <c r="AK176" s="108"/>
      <c r="AL176" s="108"/>
      <c r="AM176" s="30"/>
      <c r="AN176" s="30"/>
      <c r="AO176" s="30"/>
      <c r="AP176" s="108" t="s">
        <v>371</v>
      </c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28"/>
      <c r="BC176" s="28"/>
      <c r="BD176" s="28"/>
      <c r="BE176" s="28"/>
      <c r="BF176" s="28"/>
      <c r="BG176" s="28"/>
      <c r="BH176" s="166">
        <f>BH177+BH181</f>
        <v>711600</v>
      </c>
      <c r="BI176" s="167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166">
        <f>BU177+BU181</f>
        <v>711363.4299999999</v>
      </c>
      <c r="BV176" s="168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6">
        <f>BH176-BU176</f>
        <v>236.5700000000652</v>
      </c>
      <c r="CJ176" s="168"/>
      <c r="CK176" s="168"/>
      <c r="CL176" s="168"/>
      <c r="CM176" s="168"/>
      <c r="CN176" s="168"/>
      <c r="CO176" s="168"/>
      <c r="CP176" s="168"/>
      <c r="CQ176" s="168"/>
      <c r="CR176" s="168"/>
      <c r="CS176" s="168"/>
      <c r="CT176" s="169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18" customHeight="1">
      <c r="A177" s="207" t="s">
        <v>139</v>
      </c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108" t="s">
        <v>13</v>
      </c>
      <c r="AK177" s="108"/>
      <c r="AL177" s="108"/>
      <c r="AM177" s="19"/>
      <c r="AN177" s="19"/>
      <c r="AO177" s="19"/>
      <c r="AP177" s="108" t="s">
        <v>372</v>
      </c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28"/>
      <c r="BC177" s="28"/>
      <c r="BD177" s="28"/>
      <c r="BE177" s="28"/>
      <c r="BF177" s="28"/>
      <c r="BG177" s="28"/>
      <c r="BH177" s="166">
        <f>BH178</f>
        <v>308400</v>
      </c>
      <c r="BI177" s="167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166">
        <f>BU178</f>
        <v>308339.43</v>
      </c>
      <c r="BV177" s="168"/>
      <c r="BW177" s="168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6">
        <f>BH177-BU177</f>
        <v>60.570000000006985</v>
      </c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9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18" customHeight="1">
      <c r="A178" s="207" t="s">
        <v>254</v>
      </c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108" t="s">
        <v>13</v>
      </c>
      <c r="AK178" s="108"/>
      <c r="AL178" s="108"/>
      <c r="AM178" s="19"/>
      <c r="AN178" s="19"/>
      <c r="AO178" s="19"/>
      <c r="AP178" s="108" t="s">
        <v>373</v>
      </c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28"/>
      <c r="BC178" s="28"/>
      <c r="BD178" s="28"/>
      <c r="BE178" s="28"/>
      <c r="BF178" s="28"/>
      <c r="BG178" s="28"/>
      <c r="BH178" s="166">
        <f>BH180+BH179</f>
        <v>308400</v>
      </c>
      <c r="BI178" s="167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166">
        <f>BU180+BU179</f>
        <v>308339.43</v>
      </c>
      <c r="BV178" s="168"/>
      <c r="BW178" s="168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6">
        <f>BH178-BU178</f>
        <v>60.570000000006985</v>
      </c>
      <c r="CJ178" s="168"/>
      <c r="CK178" s="168"/>
      <c r="CL178" s="168"/>
      <c r="CM178" s="168"/>
      <c r="CN178" s="168"/>
      <c r="CO178" s="168"/>
      <c r="CP178" s="168"/>
      <c r="CQ178" s="168"/>
      <c r="CR178" s="168"/>
      <c r="CS178" s="168"/>
      <c r="CT178" s="169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25.5" customHeight="1">
      <c r="A179" s="186" t="s">
        <v>327</v>
      </c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08" t="s">
        <v>13</v>
      </c>
      <c r="AK179" s="108"/>
      <c r="AL179" s="108"/>
      <c r="AM179" s="19"/>
      <c r="AN179" s="19"/>
      <c r="AO179" s="19"/>
      <c r="AP179" s="108" t="s">
        <v>542</v>
      </c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28"/>
      <c r="BC179" s="28"/>
      <c r="BD179" s="28"/>
      <c r="BE179" s="28"/>
      <c r="BF179" s="28"/>
      <c r="BG179" s="28"/>
      <c r="BH179" s="166">
        <v>164900</v>
      </c>
      <c r="BI179" s="167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6">
        <v>164895</v>
      </c>
      <c r="BV179" s="168"/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8"/>
      <c r="CI179" s="166">
        <f>BH179-BU179</f>
        <v>5</v>
      </c>
      <c r="CJ179" s="168"/>
      <c r="CK179" s="168"/>
      <c r="CL179" s="168"/>
      <c r="CM179" s="168"/>
      <c r="CN179" s="168"/>
      <c r="CO179" s="168"/>
      <c r="CP179" s="168"/>
      <c r="CQ179" s="168"/>
      <c r="CR179" s="168"/>
      <c r="CS179" s="168"/>
      <c r="CT179" s="169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18" customHeight="1">
      <c r="A180" s="207" t="s">
        <v>144</v>
      </c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108" t="s">
        <v>13</v>
      </c>
      <c r="AK180" s="108"/>
      <c r="AL180" s="108"/>
      <c r="AM180" s="19"/>
      <c r="AN180" s="19"/>
      <c r="AO180" s="19"/>
      <c r="AP180" s="108" t="s">
        <v>374</v>
      </c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28"/>
      <c r="BC180" s="28"/>
      <c r="BD180" s="28"/>
      <c r="BE180" s="28"/>
      <c r="BF180" s="28"/>
      <c r="BG180" s="28"/>
      <c r="BH180" s="166">
        <v>143500</v>
      </c>
      <c r="BI180" s="167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166">
        <v>143444.43</v>
      </c>
      <c r="BV180" s="168"/>
      <c r="BW180" s="168"/>
      <c r="BX180" s="168"/>
      <c r="BY180" s="168"/>
      <c r="BZ180" s="168"/>
      <c r="CA180" s="168"/>
      <c r="CB180" s="168"/>
      <c r="CC180" s="168"/>
      <c r="CD180" s="168"/>
      <c r="CE180" s="168"/>
      <c r="CF180" s="168"/>
      <c r="CG180" s="168"/>
      <c r="CH180" s="168"/>
      <c r="CI180" s="166">
        <f aca="true" t="shared" si="13" ref="CI180:CI218">BH180-BU180</f>
        <v>55.570000000006985</v>
      </c>
      <c r="CJ180" s="168"/>
      <c r="CK180" s="168"/>
      <c r="CL180" s="168"/>
      <c r="CM180" s="168"/>
      <c r="CN180" s="168"/>
      <c r="CO180" s="168"/>
      <c r="CP180" s="168"/>
      <c r="CQ180" s="168"/>
      <c r="CR180" s="168"/>
      <c r="CS180" s="168"/>
      <c r="CT180" s="169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4" customHeight="1">
      <c r="A181" s="186" t="s">
        <v>154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08" t="s">
        <v>13</v>
      </c>
      <c r="AK181" s="108"/>
      <c r="AL181" s="108"/>
      <c r="AM181" s="19"/>
      <c r="AN181" s="19"/>
      <c r="AO181" s="19"/>
      <c r="AP181" s="108" t="s">
        <v>375</v>
      </c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28"/>
      <c r="BC181" s="28"/>
      <c r="BD181" s="28"/>
      <c r="BE181" s="28"/>
      <c r="BF181" s="28"/>
      <c r="BG181" s="28"/>
      <c r="BH181" s="166">
        <f>BH182+BH183</f>
        <v>403200</v>
      </c>
      <c r="BI181" s="167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166">
        <f>BU182+BU183</f>
        <v>403024</v>
      </c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6">
        <f t="shared" si="13"/>
        <v>176</v>
      </c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9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25.5" customHeight="1">
      <c r="A182" s="186" t="s">
        <v>155</v>
      </c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08" t="s">
        <v>13</v>
      </c>
      <c r="AK182" s="108"/>
      <c r="AL182" s="108"/>
      <c r="AM182" s="19"/>
      <c r="AN182" s="19"/>
      <c r="AO182" s="19"/>
      <c r="AP182" s="108" t="s">
        <v>376</v>
      </c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28"/>
      <c r="BC182" s="28"/>
      <c r="BD182" s="28"/>
      <c r="BE182" s="28"/>
      <c r="BF182" s="28"/>
      <c r="BG182" s="28"/>
      <c r="BH182" s="166">
        <v>393100</v>
      </c>
      <c r="BI182" s="167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166">
        <v>393020</v>
      </c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6">
        <f t="shared" si="13"/>
        <v>80</v>
      </c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9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28.5" customHeight="1">
      <c r="A183" s="186" t="s">
        <v>156</v>
      </c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08" t="s">
        <v>13</v>
      </c>
      <c r="AK183" s="108"/>
      <c r="AL183" s="108"/>
      <c r="AM183" s="19"/>
      <c r="AN183" s="19"/>
      <c r="AO183" s="19"/>
      <c r="AP183" s="108" t="s">
        <v>377</v>
      </c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28"/>
      <c r="BC183" s="28"/>
      <c r="BD183" s="28"/>
      <c r="BE183" s="28"/>
      <c r="BF183" s="28"/>
      <c r="BG183" s="28"/>
      <c r="BH183" s="166">
        <v>10100</v>
      </c>
      <c r="BI183" s="167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166">
        <v>10004</v>
      </c>
      <c r="BV183" s="168"/>
      <c r="BW183" s="168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6">
        <f t="shared" si="13"/>
        <v>96</v>
      </c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9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45" customHeight="1">
      <c r="A184" s="192" t="s">
        <v>465</v>
      </c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03" t="s">
        <v>13</v>
      </c>
      <c r="AK184" s="103"/>
      <c r="AL184" s="103"/>
      <c r="AM184" s="17"/>
      <c r="AN184" s="17"/>
      <c r="AO184" s="17"/>
      <c r="AP184" s="104" t="s">
        <v>197</v>
      </c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6"/>
      <c r="BB184" s="44"/>
      <c r="BC184" s="44"/>
      <c r="BD184" s="44"/>
      <c r="BE184" s="44"/>
      <c r="BF184" s="44"/>
      <c r="BG184" s="44"/>
      <c r="BH184" s="162">
        <f>BH185</f>
        <v>3994600</v>
      </c>
      <c r="BI184" s="164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62">
        <f>BU185</f>
        <v>3919930.6899999995</v>
      </c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81">
        <f t="shared" si="13"/>
        <v>74669.31000000052</v>
      </c>
      <c r="CJ184" s="229"/>
      <c r="CK184" s="229"/>
      <c r="CL184" s="229"/>
      <c r="CM184" s="229"/>
      <c r="CN184" s="229"/>
      <c r="CO184" s="229"/>
      <c r="CP184" s="229"/>
      <c r="CQ184" s="229"/>
      <c r="CR184" s="229"/>
      <c r="CS184" s="229"/>
      <c r="CT184" s="23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18" customHeight="1">
      <c r="A185" s="189" t="s">
        <v>198</v>
      </c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80" t="s">
        <v>13</v>
      </c>
      <c r="AK185" s="180"/>
      <c r="AL185" s="180"/>
      <c r="AM185" s="30"/>
      <c r="AN185" s="30"/>
      <c r="AO185" s="30"/>
      <c r="AP185" s="109" t="s">
        <v>199</v>
      </c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1"/>
      <c r="BB185" s="28"/>
      <c r="BC185" s="28"/>
      <c r="BD185" s="28"/>
      <c r="BE185" s="28"/>
      <c r="BF185" s="28"/>
      <c r="BG185" s="28"/>
      <c r="BH185" s="166">
        <f>BH186+BH198</f>
        <v>3994600</v>
      </c>
      <c r="BI185" s="167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166">
        <f>BU186+BU198</f>
        <v>3919930.6899999995</v>
      </c>
      <c r="BV185" s="168"/>
      <c r="BW185" s="168"/>
      <c r="BX185" s="168"/>
      <c r="BY185" s="168"/>
      <c r="BZ185" s="168"/>
      <c r="CA185" s="168"/>
      <c r="CB185" s="168"/>
      <c r="CC185" s="168"/>
      <c r="CD185" s="168"/>
      <c r="CE185" s="168"/>
      <c r="CF185" s="168"/>
      <c r="CG185" s="168"/>
      <c r="CH185" s="168"/>
      <c r="CI185" s="166">
        <f t="shared" si="13"/>
        <v>74669.31000000052</v>
      </c>
      <c r="CJ185" s="168"/>
      <c r="CK185" s="168"/>
      <c r="CL185" s="168"/>
      <c r="CM185" s="168"/>
      <c r="CN185" s="168"/>
      <c r="CO185" s="168"/>
      <c r="CP185" s="168"/>
      <c r="CQ185" s="168"/>
      <c r="CR185" s="168"/>
      <c r="CS185" s="168"/>
      <c r="CT185" s="169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98" s="48" customFormat="1" ht="36.75" customHeight="1">
      <c r="A186" s="214" t="s">
        <v>338</v>
      </c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180" t="s">
        <v>13</v>
      </c>
      <c r="AK186" s="180"/>
      <c r="AL186" s="180"/>
      <c r="AM186" s="30"/>
      <c r="AN186" s="30"/>
      <c r="AO186" s="30"/>
      <c r="AP186" s="196" t="s">
        <v>378</v>
      </c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8"/>
      <c r="BB186" s="31"/>
      <c r="BC186" s="31"/>
      <c r="BD186" s="31"/>
      <c r="BE186" s="31"/>
      <c r="BF186" s="31"/>
      <c r="BG186" s="31"/>
      <c r="BH186" s="181">
        <f>BH187</f>
        <v>26500</v>
      </c>
      <c r="BI186" s="182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181">
        <f>BU187</f>
        <v>23376.58</v>
      </c>
      <c r="BV186" s="229"/>
      <c r="BW186" s="229"/>
      <c r="BX186" s="229"/>
      <c r="BY186" s="229"/>
      <c r="BZ186" s="229"/>
      <c r="CA186" s="229"/>
      <c r="CB186" s="229"/>
      <c r="CC186" s="229"/>
      <c r="CD186" s="229"/>
      <c r="CE186" s="229"/>
      <c r="CF186" s="229"/>
      <c r="CG186" s="229"/>
      <c r="CH186" s="229"/>
      <c r="CI186" s="181">
        <f t="shared" si="13"/>
        <v>3123.4199999999983</v>
      </c>
      <c r="CJ186" s="229"/>
      <c r="CK186" s="229"/>
      <c r="CL186" s="229"/>
      <c r="CM186" s="229"/>
      <c r="CN186" s="229"/>
      <c r="CO186" s="229"/>
      <c r="CP186" s="229"/>
      <c r="CQ186" s="229"/>
      <c r="CR186" s="229"/>
      <c r="CS186" s="229"/>
      <c r="CT186" s="231"/>
    </row>
    <row r="187" spans="1:188" s="24" customFormat="1" ht="75.75" customHeight="1">
      <c r="A187" s="222" t="s">
        <v>466</v>
      </c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06" t="s">
        <v>13</v>
      </c>
      <c r="AK187" s="206"/>
      <c r="AL187" s="206"/>
      <c r="AM187" s="85"/>
      <c r="AN187" s="85"/>
      <c r="AO187" s="85"/>
      <c r="AP187" s="199" t="s">
        <v>379</v>
      </c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1"/>
      <c r="BB187" s="83"/>
      <c r="BC187" s="83"/>
      <c r="BD187" s="83"/>
      <c r="BE187" s="83"/>
      <c r="BF187" s="83"/>
      <c r="BG187" s="83"/>
      <c r="BH187" s="183">
        <f>BH188+BH194</f>
        <v>26500</v>
      </c>
      <c r="BI187" s="184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183">
        <f>BU188+BU194</f>
        <v>23376.58</v>
      </c>
      <c r="BV187" s="241"/>
      <c r="BW187" s="241"/>
      <c r="BX187" s="241"/>
      <c r="BY187" s="241"/>
      <c r="BZ187" s="241"/>
      <c r="CA187" s="241"/>
      <c r="CB187" s="241"/>
      <c r="CC187" s="241"/>
      <c r="CD187" s="241"/>
      <c r="CE187" s="241"/>
      <c r="CF187" s="241"/>
      <c r="CG187" s="241"/>
      <c r="CH187" s="241"/>
      <c r="CI187" s="183">
        <f t="shared" si="13"/>
        <v>3123.4199999999983</v>
      </c>
      <c r="CJ187" s="241"/>
      <c r="CK187" s="241"/>
      <c r="CL187" s="241"/>
      <c r="CM187" s="241"/>
      <c r="CN187" s="241"/>
      <c r="CO187" s="241"/>
      <c r="CP187" s="241"/>
      <c r="CQ187" s="241"/>
      <c r="CR187" s="241"/>
      <c r="CS187" s="241"/>
      <c r="CT187" s="242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45.75" customHeight="1">
      <c r="A188" s="189" t="s">
        <v>380</v>
      </c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08" t="s">
        <v>13</v>
      </c>
      <c r="AK188" s="108"/>
      <c r="AL188" s="108"/>
      <c r="AM188" s="19"/>
      <c r="AN188" s="19"/>
      <c r="AO188" s="19"/>
      <c r="AP188" s="109" t="s">
        <v>381</v>
      </c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1"/>
      <c r="BB188" s="28"/>
      <c r="BC188" s="28"/>
      <c r="BD188" s="28"/>
      <c r="BE188" s="28"/>
      <c r="BF188" s="28"/>
      <c r="BG188" s="28"/>
      <c r="BH188" s="166">
        <f>BH189</f>
        <v>15300</v>
      </c>
      <c r="BI188" s="167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166">
        <f>BU189</f>
        <v>15300</v>
      </c>
      <c r="BV188" s="168"/>
      <c r="BW188" s="168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6">
        <f t="shared" si="13"/>
        <v>0</v>
      </c>
      <c r="CJ188" s="168"/>
      <c r="CK188" s="168"/>
      <c r="CL188" s="168"/>
      <c r="CM188" s="168"/>
      <c r="CN188" s="168"/>
      <c r="CO188" s="168"/>
      <c r="CP188" s="168"/>
      <c r="CQ188" s="168"/>
      <c r="CR188" s="168"/>
      <c r="CS188" s="168"/>
      <c r="CT188" s="169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18" customHeight="1">
      <c r="A189" s="207" t="s">
        <v>139</v>
      </c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108" t="s">
        <v>13</v>
      </c>
      <c r="AK189" s="108"/>
      <c r="AL189" s="108"/>
      <c r="AM189" s="19"/>
      <c r="AN189" s="19"/>
      <c r="AO189" s="19"/>
      <c r="AP189" s="109" t="s">
        <v>384</v>
      </c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1"/>
      <c r="BB189" s="28"/>
      <c r="BC189" s="28"/>
      <c r="BD189" s="28"/>
      <c r="BE189" s="28"/>
      <c r="BF189" s="28"/>
      <c r="BG189" s="28"/>
      <c r="BH189" s="166">
        <f>BH192+BH190</f>
        <v>15300</v>
      </c>
      <c r="BI189" s="167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166">
        <f>BU192+BU190</f>
        <v>15300</v>
      </c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6">
        <f aca="true" t="shared" si="14" ref="CI189:CI203">BH189-BU189</f>
        <v>0</v>
      </c>
      <c r="CJ189" s="168"/>
      <c r="CK189" s="168"/>
      <c r="CL189" s="168"/>
      <c r="CM189" s="168"/>
      <c r="CN189" s="168"/>
      <c r="CO189" s="168"/>
      <c r="CP189" s="168"/>
      <c r="CQ189" s="168"/>
      <c r="CR189" s="168"/>
      <c r="CS189" s="168"/>
      <c r="CT189" s="169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26.25" customHeight="1">
      <c r="A190" s="212" t="s">
        <v>140</v>
      </c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108" t="s">
        <v>13</v>
      </c>
      <c r="AK190" s="108"/>
      <c r="AL190" s="108"/>
      <c r="AM190" s="19"/>
      <c r="AN190" s="19"/>
      <c r="AO190" s="19"/>
      <c r="AP190" s="109" t="s">
        <v>570</v>
      </c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1"/>
      <c r="BB190" s="28"/>
      <c r="BC190" s="28"/>
      <c r="BD190" s="28"/>
      <c r="BE190" s="28"/>
      <c r="BF190" s="28"/>
      <c r="BG190" s="28"/>
      <c r="BH190" s="166">
        <f>BH191</f>
        <v>500</v>
      </c>
      <c r="BI190" s="167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166">
        <f>BU191</f>
        <v>500</v>
      </c>
      <c r="BV190" s="168"/>
      <c r="BW190" s="168"/>
      <c r="BX190" s="168"/>
      <c r="BY190" s="168"/>
      <c r="BZ190" s="168"/>
      <c r="CA190" s="168"/>
      <c r="CB190" s="168"/>
      <c r="CC190" s="168"/>
      <c r="CD190" s="168"/>
      <c r="CE190" s="168"/>
      <c r="CF190" s="168"/>
      <c r="CG190" s="168"/>
      <c r="CH190" s="168"/>
      <c r="CI190" s="166">
        <f>BH190-BU190</f>
        <v>0</v>
      </c>
      <c r="CJ190" s="168"/>
      <c r="CK190" s="168"/>
      <c r="CL190" s="168"/>
      <c r="CM190" s="168"/>
      <c r="CN190" s="168"/>
      <c r="CO190" s="168"/>
      <c r="CP190" s="168"/>
      <c r="CQ190" s="168"/>
      <c r="CR190" s="168"/>
      <c r="CS190" s="168"/>
      <c r="CT190" s="169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18" customHeight="1">
      <c r="A191" s="207" t="s">
        <v>142</v>
      </c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108" t="s">
        <v>13</v>
      </c>
      <c r="AK191" s="108"/>
      <c r="AL191" s="108"/>
      <c r="AM191" s="19"/>
      <c r="AN191" s="19"/>
      <c r="AO191" s="19"/>
      <c r="AP191" s="109" t="s">
        <v>571</v>
      </c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1"/>
      <c r="BB191" s="28"/>
      <c r="BC191" s="28"/>
      <c r="BD191" s="28"/>
      <c r="BE191" s="28"/>
      <c r="BF191" s="28"/>
      <c r="BG191" s="28"/>
      <c r="BH191" s="166">
        <v>500</v>
      </c>
      <c r="BI191" s="167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166">
        <v>500</v>
      </c>
      <c r="BV191" s="168"/>
      <c r="BW191" s="168"/>
      <c r="BX191" s="168"/>
      <c r="BY191" s="168"/>
      <c r="BZ191" s="168"/>
      <c r="CA191" s="168"/>
      <c r="CB191" s="168"/>
      <c r="CC191" s="168"/>
      <c r="CD191" s="168"/>
      <c r="CE191" s="168"/>
      <c r="CF191" s="168"/>
      <c r="CG191" s="168"/>
      <c r="CH191" s="168"/>
      <c r="CI191" s="166">
        <f>BH191-BU191</f>
        <v>0</v>
      </c>
      <c r="CJ191" s="168"/>
      <c r="CK191" s="168"/>
      <c r="CL191" s="168"/>
      <c r="CM191" s="168"/>
      <c r="CN191" s="168"/>
      <c r="CO191" s="168"/>
      <c r="CP191" s="168"/>
      <c r="CQ191" s="168"/>
      <c r="CR191" s="168"/>
      <c r="CS191" s="168"/>
      <c r="CT191" s="169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18" customHeight="1">
      <c r="A192" s="207" t="s">
        <v>254</v>
      </c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108" t="s">
        <v>13</v>
      </c>
      <c r="AK192" s="108"/>
      <c r="AL192" s="108"/>
      <c r="AM192" s="19"/>
      <c r="AN192" s="19"/>
      <c r="AO192" s="19"/>
      <c r="AP192" s="109" t="s">
        <v>383</v>
      </c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1"/>
      <c r="BB192" s="28"/>
      <c r="BC192" s="28"/>
      <c r="BD192" s="28"/>
      <c r="BE192" s="28"/>
      <c r="BF192" s="28"/>
      <c r="BG192" s="28"/>
      <c r="BH192" s="166">
        <f>BH193</f>
        <v>14800</v>
      </c>
      <c r="BI192" s="167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166">
        <f>BU193</f>
        <v>14800</v>
      </c>
      <c r="BV192" s="168"/>
      <c r="BW192" s="168"/>
      <c r="BX192" s="168"/>
      <c r="BY192" s="168"/>
      <c r="BZ192" s="168"/>
      <c r="CA192" s="168"/>
      <c r="CB192" s="168"/>
      <c r="CC192" s="168"/>
      <c r="CD192" s="168"/>
      <c r="CE192" s="168"/>
      <c r="CF192" s="168"/>
      <c r="CG192" s="168"/>
      <c r="CH192" s="168"/>
      <c r="CI192" s="166">
        <f t="shared" si="14"/>
        <v>0</v>
      </c>
      <c r="CJ192" s="168"/>
      <c r="CK192" s="168"/>
      <c r="CL192" s="168"/>
      <c r="CM192" s="168"/>
      <c r="CN192" s="168"/>
      <c r="CO192" s="168"/>
      <c r="CP192" s="168"/>
      <c r="CQ192" s="168"/>
      <c r="CR192" s="168"/>
      <c r="CS192" s="168"/>
      <c r="CT192" s="169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18" customHeight="1">
      <c r="A193" s="207" t="s">
        <v>144</v>
      </c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108" t="s">
        <v>13</v>
      </c>
      <c r="AK193" s="108"/>
      <c r="AL193" s="108"/>
      <c r="AM193" s="19"/>
      <c r="AN193" s="19"/>
      <c r="AO193" s="19"/>
      <c r="AP193" s="109" t="s">
        <v>382</v>
      </c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1"/>
      <c r="BB193" s="28"/>
      <c r="BC193" s="28"/>
      <c r="BD193" s="28"/>
      <c r="BE193" s="28"/>
      <c r="BF193" s="28"/>
      <c r="BG193" s="28"/>
      <c r="BH193" s="166">
        <v>14800</v>
      </c>
      <c r="BI193" s="167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166">
        <v>14800</v>
      </c>
      <c r="BV193" s="168"/>
      <c r="BW193" s="168"/>
      <c r="BX193" s="168"/>
      <c r="BY193" s="168"/>
      <c r="BZ193" s="168"/>
      <c r="CA193" s="168"/>
      <c r="CB193" s="168"/>
      <c r="CC193" s="168"/>
      <c r="CD193" s="168"/>
      <c r="CE193" s="168"/>
      <c r="CF193" s="168"/>
      <c r="CG193" s="168"/>
      <c r="CH193" s="168"/>
      <c r="CI193" s="166">
        <f t="shared" si="14"/>
        <v>0</v>
      </c>
      <c r="CJ193" s="168"/>
      <c r="CK193" s="168"/>
      <c r="CL193" s="168"/>
      <c r="CM193" s="168"/>
      <c r="CN193" s="168"/>
      <c r="CO193" s="168"/>
      <c r="CP193" s="168"/>
      <c r="CQ193" s="168"/>
      <c r="CR193" s="168"/>
      <c r="CS193" s="168"/>
      <c r="CT193" s="169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48" customHeight="1">
      <c r="A194" s="189" t="s">
        <v>389</v>
      </c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08" t="s">
        <v>13</v>
      </c>
      <c r="AK194" s="108"/>
      <c r="AL194" s="108"/>
      <c r="AM194" s="19"/>
      <c r="AN194" s="19"/>
      <c r="AO194" s="19"/>
      <c r="AP194" s="109" t="s">
        <v>385</v>
      </c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1"/>
      <c r="BB194" s="28"/>
      <c r="BC194" s="28"/>
      <c r="BD194" s="28"/>
      <c r="BE194" s="28"/>
      <c r="BF194" s="28"/>
      <c r="BG194" s="28"/>
      <c r="BH194" s="166">
        <f>BH195</f>
        <v>11200</v>
      </c>
      <c r="BI194" s="167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166">
        <f>BU195</f>
        <v>8076.58</v>
      </c>
      <c r="BV194" s="168"/>
      <c r="BW194" s="168"/>
      <c r="BX194" s="168"/>
      <c r="BY194" s="168"/>
      <c r="BZ194" s="168"/>
      <c r="CA194" s="168"/>
      <c r="CB194" s="168"/>
      <c r="CC194" s="168"/>
      <c r="CD194" s="168"/>
      <c r="CE194" s="168"/>
      <c r="CF194" s="168"/>
      <c r="CG194" s="168"/>
      <c r="CH194" s="168"/>
      <c r="CI194" s="166">
        <f t="shared" si="14"/>
        <v>3123.42</v>
      </c>
      <c r="CJ194" s="168"/>
      <c r="CK194" s="168"/>
      <c r="CL194" s="168"/>
      <c r="CM194" s="168"/>
      <c r="CN194" s="168"/>
      <c r="CO194" s="168"/>
      <c r="CP194" s="168"/>
      <c r="CQ194" s="168"/>
      <c r="CR194" s="168"/>
      <c r="CS194" s="168"/>
      <c r="CT194" s="169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207" t="s">
        <v>139</v>
      </c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108" t="s">
        <v>13</v>
      </c>
      <c r="AK195" s="108"/>
      <c r="AL195" s="108"/>
      <c r="AM195" s="19"/>
      <c r="AN195" s="19"/>
      <c r="AO195" s="19"/>
      <c r="AP195" s="109" t="s">
        <v>386</v>
      </c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1"/>
      <c r="BB195" s="28"/>
      <c r="BC195" s="28"/>
      <c r="BD195" s="28"/>
      <c r="BE195" s="28"/>
      <c r="BF195" s="28"/>
      <c r="BG195" s="28"/>
      <c r="BH195" s="166">
        <f>BH196</f>
        <v>11200</v>
      </c>
      <c r="BI195" s="167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166">
        <f>BU196</f>
        <v>8076.58</v>
      </c>
      <c r="BV195" s="168"/>
      <c r="BW195" s="168"/>
      <c r="BX195" s="168"/>
      <c r="BY195" s="168"/>
      <c r="BZ195" s="168"/>
      <c r="CA195" s="168"/>
      <c r="CB195" s="168"/>
      <c r="CC195" s="168"/>
      <c r="CD195" s="168"/>
      <c r="CE195" s="168"/>
      <c r="CF195" s="168"/>
      <c r="CG195" s="168"/>
      <c r="CH195" s="168"/>
      <c r="CI195" s="166">
        <f t="shared" si="14"/>
        <v>3123.42</v>
      </c>
      <c r="CJ195" s="168"/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169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8" customHeight="1">
      <c r="A196" s="207" t="s">
        <v>254</v>
      </c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108" t="s">
        <v>13</v>
      </c>
      <c r="AK196" s="108"/>
      <c r="AL196" s="108"/>
      <c r="AM196" s="19"/>
      <c r="AN196" s="19"/>
      <c r="AO196" s="19"/>
      <c r="AP196" s="109" t="s">
        <v>387</v>
      </c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1"/>
      <c r="BB196" s="28"/>
      <c r="BC196" s="28"/>
      <c r="BD196" s="28"/>
      <c r="BE196" s="28"/>
      <c r="BF196" s="28"/>
      <c r="BG196" s="28"/>
      <c r="BH196" s="166">
        <f>BH197</f>
        <v>11200</v>
      </c>
      <c r="BI196" s="167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166">
        <f>BU197</f>
        <v>8076.58</v>
      </c>
      <c r="BV196" s="168"/>
      <c r="BW196" s="168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8"/>
      <c r="CI196" s="166">
        <f t="shared" si="14"/>
        <v>3123.42</v>
      </c>
      <c r="CJ196" s="168"/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169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18" customHeight="1">
      <c r="A197" s="207" t="s">
        <v>150</v>
      </c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108" t="s">
        <v>13</v>
      </c>
      <c r="AK197" s="108"/>
      <c r="AL197" s="108"/>
      <c r="AM197" s="19"/>
      <c r="AN197" s="19"/>
      <c r="AO197" s="19"/>
      <c r="AP197" s="109" t="s">
        <v>388</v>
      </c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1"/>
      <c r="BB197" s="28"/>
      <c r="BC197" s="28"/>
      <c r="BD197" s="28"/>
      <c r="BE197" s="28"/>
      <c r="BF197" s="28"/>
      <c r="BG197" s="28"/>
      <c r="BH197" s="166">
        <v>11200</v>
      </c>
      <c r="BI197" s="167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166">
        <v>8076.58</v>
      </c>
      <c r="BV197" s="168"/>
      <c r="BW197" s="168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8"/>
      <c r="CI197" s="166">
        <f t="shared" si="14"/>
        <v>3123.42</v>
      </c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169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36.75" customHeight="1">
      <c r="A198" s="193" t="s">
        <v>391</v>
      </c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5"/>
      <c r="AJ198" s="180" t="s">
        <v>13</v>
      </c>
      <c r="AK198" s="180"/>
      <c r="AL198" s="180"/>
      <c r="AM198" s="30"/>
      <c r="AN198" s="30"/>
      <c r="AO198" s="30"/>
      <c r="AP198" s="196" t="s">
        <v>390</v>
      </c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8"/>
      <c r="BB198" s="31"/>
      <c r="BC198" s="31"/>
      <c r="BD198" s="31"/>
      <c r="BE198" s="31"/>
      <c r="BF198" s="31"/>
      <c r="BG198" s="31"/>
      <c r="BH198" s="181">
        <f>BH199</f>
        <v>3968100</v>
      </c>
      <c r="BI198" s="182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181">
        <f>BU199</f>
        <v>3896554.1099999994</v>
      </c>
      <c r="BV198" s="229"/>
      <c r="BW198" s="229"/>
      <c r="BX198" s="229"/>
      <c r="BY198" s="229"/>
      <c r="BZ198" s="229"/>
      <c r="CA198" s="229"/>
      <c r="CB198" s="229"/>
      <c r="CC198" s="229"/>
      <c r="CD198" s="229"/>
      <c r="CE198" s="229"/>
      <c r="CF198" s="229"/>
      <c r="CG198" s="229"/>
      <c r="CH198" s="229"/>
      <c r="CI198" s="181">
        <f t="shared" si="14"/>
        <v>71545.8900000006</v>
      </c>
      <c r="CJ198" s="229"/>
      <c r="CK198" s="229"/>
      <c r="CL198" s="229"/>
      <c r="CM198" s="229"/>
      <c r="CN198" s="229"/>
      <c r="CO198" s="229"/>
      <c r="CP198" s="229"/>
      <c r="CQ198" s="229"/>
      <c r="CR198" s="229"/>
      <c r="CS198" s="229"/>
      <c r="CT198" s="23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51" customHeight="1">
      <c r="A199" s="202" t="s">
        <v>392</v>
      </c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6" t="s">
        <v>13</v>
      </c>
      <c r="AK199" s="206"/>
      <c r="AL199" s="206"/>
      <c r="AM199" s="85"/>
      <c r="AN199" s="85"/>
      <c r="AO199" s="85"/>
      <c r="AP199" s="199" t="s">
        <v>496</v>
      </c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1"/>
      <c r="BB199" s="83"/>
      <c r="BC199" s="83"/>
      <c r="BD199" s="83"/>
      <c r="BE199" s="83"/>
      <c r="BF199" s="83"/>
      <c r="BG199" s="83"/>
      <c r="BH199" s="183">
        <f>BH200+BH203+BH218+BH221</f>
        <v>3968100</v>
      </c>
      <c r="BI199" s="184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183">
        <f>BU200+BU203+BU218+BU221</f>
        <v>3896554.1099999994</v>
      </c>
      <c r="BV199" s="241"/>
      <c r="BW199" s="241"/>
      <c r="BX199" s="241"/>
      <c r="BY199" s="241"/>
      <c r="BZ199" s="241"/>
      <c r="CA199" s="241"/>
      <c r="CB199" s="241"/>
      <c r="CC199" s="241"/>
      <c r="CD199" s="241"/>
      <c r="CE199" s="241"/>
      <c r="CF199" s="241"/>
      <c r="CG199" s="241"/>
      <c r="CH199" s="241"/>
      <c r="CI199" s="183">
        <f t="shared" si="14"/>
        <v>71545.8900000006</v>
      </c>
      <c r="CJ199" s="241"/>
      <c r="CK199" s="241"/>
      <c r="CL199" s="241"/>
      <c r="CM199" s="241"/>
      <c r="CN199" s="241"/>
      <c r="CO199" s="241"/>
      <c r="CP199" s="241"/>
      <c r="CQ199" s="241"/>
      <c r="CR199" s="241"/>
      <c r="CS199" s="241"/>
      <c r="CT199" s="242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59.25" customHeight="1">
      <c r="A200" s="186" t="s">
        <v>393</v>
      </c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  <c r="AH200" s="187"/>
      <c r="AI200" s="187"/>
      <c r="AJ200" s="108" t="s">
        <v>13</v>
      </c>
      <c r="AK200" s="108"/>
      <c r="AL200" s="108"/>
      <c r="AM200" s="19"/>
      <c r="AN200" s="19"/>
      <c r="AO200" s="19"/>
      <c r="AP200" s="109" t="s">
        <v>497</v>
      </c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1"/>
      <c r="BB200" s="28"/>
      <c r="BC200" s="28"/>
      <c r="BD200" s="28"/>
      <c r="BE200" s="28"/>
      <c r="BF200" s="28"/>
      <c r="BG200" s="28"/>
      <c r="BH200" s="166">
        <f>BH201</f>
        <v>1200</v>
      </c>
      <c r="BI200" s="167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166">
        <f>BU201</f>
        <v>1196.92</v>
      </c>
      <c r="BV200" s="168"/>
      <c r="BW200" s="168"/>
      <c r="BX200" s="168"/>
      <c r="BY200" s="168"/>
      <c r="BZ200" s="168"/>
      <c r="CA200" s="168"/>
      <c r="CB200" s="168"/>
      <c r="CC200" s="168"/>
      <c r="CD200" s="168"/>
      <c r="CE200" s="168"/>
      <c r="CF200" s="168"/>
      <c r="CG200" s="168"/>
      <c r="CH200" s="168"/>
      <c r="CI200" s="166">
        <f t="shared" si="14"/>
        <v>3.0799999999999272</v>
      </c>
      <c r="CJ200" s="168"/>
      <c r="CK200" s="168"/>
      <c r="CL200" s="168"/>
      <c r="CM200" s="168"/>
      <c r="CN200" s="168"/>
      <c r="CO200" s="168"/>
      <c r="CP200" s="168"/>
      <c r="CQ200" s="168"/>
      <c r="CR200" s="168"/>
      <c r="CS200" s="168"/>
      <c r="CT200" s="169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18" customHeight="1">
      <c r="A201" s="207" t="s">
        <v>139</v>
      </c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108" t="s">
        <v>13</v>
      </c>
      <c r="AK201" s="108"/>
      <c r="AL201" s="108"/>
      <c r="AM201" s="19"/>
      <c r="AN201" s="19"/>
      <c r="AO201" s="19"/>
      <c r="AP201" s="109" t="s">
        <v>498</v>
      </c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1"/>
      <c r="BB201" s="28"/>
      <c r="BC201" s="28"/>
      <c r="BD201" s="28"/>
      <c r="BE201" s="28"/>
      <c r="BF201" s="28"/>
      <c r="BG201" s="28"/>
      <c r="BH201" s="166">
        <f>BH202</f>
        <v>1200</v>
      </c>
      <c r="BI201" s="167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166">
        <f>BU202</f>
        <v>1196.92</v>
      </c>
      <c r="BV201" s="168"/>
      <c r="BW201" s="168"/>
      <c r="BX201" s="168"/>
      <c r="BY201" s="168"/>
      <c r="BZ201" s="168"/>
      <c r="CA201" s="168"/>
      <c r="CB201" s="168"/>
      <c r="CC201" s="168"/>
      <c r="CD201" s="168"/>
      <c r="CE201" s="168"/>
      <c r="CF201" s="168"/>
      <c r="CG201" s="168"/>
      <c r="CH201" s="168"/>
      <c r="CI201" s="166">
        <f t="shared" si="14"/>
        <v>3.0799999999999272</v>
      </c>
      <c r="CJ201" s="168"/>
      <c r="CK201" s="168"/>
      <c r="CL201" s="168"/>
      <c r="CM201" s="168"/>
      <c r="CN201" s="168"/>
      <c r="CO201" s="168"/>
      <c r="CP201" s="168"/>
      <c r="CQ201" s="168"/>
      <c r="CR201" s="168"/>
      <c r="CS201" s="168"/>
      <c r="CT201" s="169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207" t="s">
        <v>160</v>
      </c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108" t="s">
        <v>13</v>
      </c>
      <c r="AK202" s="108"/>
      <c r="AL202" s="108"/>
      <c r="AM202" s="19"/>
      <c r="AN202" s="19"/>
      <c r="AO202" s="19"/>
      <c r="AP202" s="109" t="s">
        <v>499</v>
      </c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1"/>
      <c r="BB202" s="28"/>
      <c r="BC202" s="28"/>
      <c r="BD202" s="28"/>
      <c r="BE202" s="28"/>
      <c r="BF202" s="28"/>
      <c r="BG202" s="28"/>
      <c r="BH202" s="166">
        <v>1200</v>
      </c>
      <c r="BI202" s="167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166">
        <v>1196.92</v>
      </c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6">
        <f t="shared" si="14"/>
        <v>3.0799999999999272</v>
      </c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9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59.25" customHeight="1">
      <c r="A203" s="186" t="s">
        <v>394</v>
      </c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08" t="s">
        <v>13</v>
      </c>
      <c r="AK203" s="108"/>
      <c r="AL203" s="108"/>
      <c r="AM203" s="19"/>
      <c r="AN203" s="19"/>
      <c r="AO203" s="19"/>
      <c r="AP203" s="109" t="s">
        <v>500</v>
      </c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1"/>
      <c r="BB203" s="28"/>
      <c r="BC203" s="28"/>
      <c r="BD203" s="28"/>
      <c r="BE203" s="28"/>
      <c r="BF203" s="28"/>
      <c r="BG203" s="28"/>
      <c r="BH203" s="166">
        <f>BH204+BH215</f>
        <v>2947100</v>
      </c>
      <c r="BI203" s="167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166">
        <f>BU204+BU215</f>
        <v>2876220.6099999994</v>
      </c>
      <c r="BV203" s="168"/>
      <c r="BW203" s="168"/>
      <c r="BX203" s="168"/>
      <c r="BY203" s="168"/>
      <c r="BZ203" s="168"/>
      <c r="CA203" s="168"/>
      <c r="CB203" s="168"/>
      <c r="CC203" s="168"/>
      <c r="CD203" s="168"/>
      <c r="CE203" s="168"/>
      <c r="CF203" s="168"/>
      <c r="CG203" s="168"/>
      <c r="CH203" s="168"/>
      <c r="CI203" s="166">
        <f t="shared" si="14"/>
        <v>70879.3900000006</v>
      </c>
      <c r="CJ203" s="168"/>
      <c r="CK203" s="168"/>
      <c r="CL203" s="168"/>
      <c r="CM203" s="168"/>
      <c r="CN203" s="168"/>
      <c r="CO203" s="168"/>
      <c r="CP203" s="168"/>
      <c r="CQ203" s="168"/>
      <c r="CR203" s="168"/>
      <c r="CS203" s="168"/>
      <c r="CT203" s="169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18" customHeight="1">
      <c r="A204" s="207" t="s">
        <v>139</v>
      </c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108" t="s">
        <v>13</v>
      </c>
      <c r="AK204" s="108"/>
      <c r="AL204" s="108"/>
      <c r="AM204" s="19"/>
      <c r="AN204" s="19"/>
      <c r="AO204" s="19"/>
      <c r="AP204" s="109" t="s">
        <v>501</v>
      </c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1"/>
      <c r="BB204" s="28"/>
      <c r="BC204" s="28"/>
      <c r="BD204" s="28"/>
      <c r="BE204" s="28"/>
      <c r="BF204" s="28"/>
      <c r="BG204" s="28"/>
      <c r="BH204" s="166">
        <f>BH208+BH205+BH214</f>
        <v>2774900</v>
      </c>
      <c r="BI204" s="167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166">
        <f>BU208+BU205+BU214</f>
        <v>2704140.2099999995</v>
      </c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6">
        <f t="shared" si="13"/>
        <v>70759.7900000005</v>
      </c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9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4.75" customHeight="1">
      <c r="A205" s="212" t="s">
        <v>140</v>
      </c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108" t="s">
        <v>13</v>
      </c>
      <c r="AK205" s="108"/>
      <c r="AL205" s="108"/>
      <c r="AM205" s="19"/>
      <c r="AN205" s="19"/>
      <c r="AO205" s="19"/>
      <c r="AP205" s="109" t="s">
        <v>495</v>
      </c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1"/>
      <c r="BB205" s="28"/>
      <c r="BC205" s="28"/>
      <c r="BD205" s="28"/>
      <c r="BE205" s="28"/>
      <c r="BF205" s="28"/>
      <c r="BG205" s="28"/>
      <c r="BH205" s="166">
        <f>SUM(BH206+BH207)</f>
        <v>1650200</v>
      </c>
      <c r="BI205" s="167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166">
        <f>SUM(BU206+BU207)</f>
        <v>1649981.69</v>
      </c>
      <c r="BV205" s="168"/>
      <c r="BW205" s="168"/>
      <c r="BX205" s="168"/>
      <c r="BY205" s="168"/>
      <c r="BZ205" s="168"/>
      <c r="CA205" s="168"/>
      <c r="CB205" s="168"/>
      <c r="CC205" s="168"/>
      <c r="CD205" s="168"/>
      <c r="CE205" s="168"/>
      <c r="CF205" s="168"/>
      <c r="CG205" s="168"/>
      <c r="CH205" s="168"/>
      <c r="CI205" s="166">
        <f t="shared" si="13"/>
        <v>218.31000000005588</v>
      </c>
      <c r="CJ205" s="168"/>
      <c r="CK205" s="168"/>
      <c r="CL205" s="168"/>
      <c r="CM205" s="168"/>
      <c r="CN205" s="168"/>
      <c r="CO205" s="168"/>
      <c r="CP205" s="168"/>
      <c r="CQ205" s="168"/>
      <c r="CR205" s="168"/>
      <c r="CS205" s="168"/>
      <c r="CT205" s="169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17.25" customHeight="1">
      <c r="A206" s="207" t="s">
        <v>141</v>
      </c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108" t="s">
        <v>13</v>
      </c>
      <c r="AK206" s="108"/>
      <c r="AL206" s="108"/>
      <c r="AM206" s="19"/>
      <c r="AN206" s="19"/>
      <c r="AO206" s="19"/>
      <c r="AP206" s="109" t="s">
        <v>502</v>
      </c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1"/>
      <c r="BB206" s="28"/>
      <c r="BC206" s="28"/>
      <c r="BD206" s="28"/>
      <c r="BE206" s="28"/>
      <c r="BF206" s="28"/>
      <c r="BG206" s="28"/>
      <c r="BH206" s="166">
        <v>1236600</v>
      </c>
      <c r="BI206" s="167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166">
        <v>1236455.27</v>
      </c>
      <c r="BV206" s="168"/>
      <c r="BW206" s="168"/>
      <c r="BX206" s="168"/>
      <c r="BY206" s="168"/>
      <c r="BZ206" s="168"/>
      <c r="CA206" s="168"/>
      <c r="CB206" s="168"/>
      <c r="CC206" s="168"/>
      <c r="CD206" s="168"/>
      <c r="CE206" s="168"/>
      <c r="CF206" s="168"/>
      <c r="CG206" s="168"/>
      <c r="CH206" s="168"/>
      <c r="CI206" s="166">
        <f t="shared" si="13"/>
        <v>144.72999999998137</v>
      </c>
      <c r="CJ206" s="168"/>
      <c r="CK206" s="168"/>
      <c r="CL206" s="168"/>
      <c r="CM206" s="168"/>
      <c r="CN206" s="168"/>
      <c r="CO206" s="168"/>
      <c r="CP206" s="168"/>
      <c r="CQ206" s="168"/>
      <c r="CR206" s="168"/>
      <c r="CS206" s="168"/>
      <c r="CT206" s="169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5.5" customHeight="1">
      <c r="A207" s="186" t="s">
        <v>143</v>
      </c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08" t="s">
        <v>13</v>
      </c>
      <c r="AK207" s="108"/>
      <c r="AL207" s="108"/>
      <c r="AM207" s="19"/>
      <c r="AN207" s="19"/>
      <c r="AO207" s="19"/>
      <c r="AP207" s="109" t="s">
        <v>503</v>
      </c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1"/>
      <c r="BB207" s="28"/>
      <c r="BC207" s="28"/>
      <c r="BD207" s="28"/>
      <c r="BE207" s="28"/>
      <c r="BF207" s="28"/>
      <c r="BG207" s="28"/>
      <c r="BH207" s="166">
        <v>413600</v>
      </c>
      <c r="BI207" s="167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166">
        <v>413526.42</v>
      </c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6">
        <f t="shared" si="13"/>
        <v>73.5800000000163</v>
      </c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9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18" customHeight="1">
      <c r="A208" s="207" t="s">
        <v>254</v>
      </c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108" t="s">
        <v>13</v>
      </c>
      <c r="AK208" s="108"/>
      <c r="AL208" s="108"/>
      <c r="AM208" s="19"/>
      <c r="AN208" s="19"/>
      <c r="AO208" s="19"/>
      <c r="AP208" s="109" t="s">
        <v>504</v>
      </c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1"/>
      <c r="BB208" s="28"/>
      <c r="BC208" s="28"/>
      <c r="BD208" s="28"/>
      <c r="BE208" s="28"/>
      <c r="BF208" s="28"/>
      <c r="BG208" s="28"/>
      <c r="BH208" s="166">
        <f>BH213+BH209+BH210+BH211+BH212</f>
        <v>1098700</v>
      </c>
      <c r="BI208" s="167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166">
        <f>BU209+BU210+BU211+BU212+BU213</f>
        <v>1028242.95</v>
      </c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6">
        <f t="shared" si="13"/>
        <v>70457.05000000005</v>
      </c>
      <c r="CJ208" s="168"/>
      <c r="CK208" s="168"/>
      <c r="CL208" s="168"/>
      <c r="CM208" s="168"/>
      <c r="CN208" s="168"/>
      <c r="CO208" s="168"/>
      <c r="CP208" s="168"/>
      <c r="CQ208" s="168"/>
      <c r="CR208" s="168"/>
      <c r="CS208" s="168"/>
      <c r="CT208" s="169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18" customHeight="1">
      <c r="A209" s="176" t="s">
        <v>150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08" t="s">
        <v>13</v>
      </c>
      <c r="AK209" s="108"/>
      <c r="AL209" s="108"/>
      <c r="AM209" s="108"/>
      <c r="AN209" s="108"/>
      <c r="AO209" s="108"/>
      <c r="AP209" s="109" t="s">
        <v>505</v>
      </c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1"/>
      <c r="BB209" s="28"/>
      <c r="BC209" s="28"/>
      <c r="BD209" s="28"/>
      <c r="BE209" s="28"/>
      <c r="BF209" s="28"/>
      <c r="BG209" s="28"/>
      <c r="BH209" s="178">
        <v>4600</v>
      </c>
      <c r="BI209" s="17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178">
        <v>4520.61</v>
      </c>
      <c r="BV209" s="216"/>
      <c r="BW209" s="216"/>
      <c r="BX209" s="216"/>
      <c r="BY209" s="216"/>
      <c r="BZ209" s="216"/>
      <c r="CA209" s="216"/>
      <c r="CB209" s="216"/>
      <c r="CC209" s="216"/>
      <c r="CD209" s="216"/>
      <c r="CE209" s="216"/>
      <c r="CF209" s="216"/>
      <c r="CG209" s="216"/>
      <c r="CH209" s="216"/>
      <c r="CI209" s="166">
        <f t="shared" si="13"/>
        <v>79.39000000000033</v>
      </c>
      <c r="CJ209" s="168"/>
      <c r="CK209" s="168"/>
      <c r="CL209" s="168"/>
      <c r="CM209" s="168"/>
      <c r="CN209" s="168"/>
      <c r="CO209" s="168"/>
      <c r="CP209" s="168"/>
      <c r="CQ209" s="168"/>
      <c r="CR209" s="168"/>
      <c r="CS209" s="168"/>
      <c r="CT209" s="169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18" customHeight="1">
      <c r="A210" s="176" t="s">
        <v>170</v>
      </c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08" t="s">
        <v>13</v>
      </c>
      <c r="AK210" s="108"/>
      <c r="AL210" s="108"/>
      <c r="AM210" s="108"/>
      <c r="AN210" s="108"/>
      <c r="AO210" s="108"/>
      <c r="AP210" s="109" t="s">
        <v>506</v>
      </c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1"/>
      <c r="BB210" s="28"/>
      <c r="BC210" s="28"/>
      <c r="BD210" s="28"/>
      <c r="BE210" s="28"/>
      <c r="BF210" s="28"/>
      <c r="BG210" s="28"/>
      <c r="BH210" s="209">
        <v>0</v>
      </c>
      <c r="BI210" s="211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09">
        <v>0</v>
      </c>
      <c r="BV210" s="210"/>
      <c r="BW210" s="210"/>
      <c r="BX210" s="210"/>
      <c r="BY210" s="210"/>
      <c r="BZ210" s="210"/>
      <c r="CA210" s="210"/>
      <c r="CB210" s="210"/>
      <c r="CC210" s="210"/>
      <c r="CD210" s="210"/>
      <c r="CE210" s="210"/>
      <c r="CF210" s="210"/>
      <c r="CG210" s="210"/>
      <c r="CH210" s="210"/>
      <c r="CI210" s="166">
        <f t="shared" si="13"/>
        <v>0</v>
      </c>
      <c r="CJ210" s="168"/>
      <c r="CK210" s="168"/>
      <c r="CL210" s="168"/>
      <c r="CM210" s="168"/>
      <c r="CN210" s="168"/>
      <c r="CO210" s="168"/>
      <c r="CP210" s="168"/>
      <c r="CQ210" s="168"/>
      <c r="CR210" s="168"/>
      <c r="CS210" s="168"/>
      <c r="CT210" s="169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18" customHeight="1">
      <c r="A211" s="189" t="s">
        <v>151</v>
      </c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08" t="s">
        <v>13</v>
      </c>
      <c r="AK211" s="108"/>
      <c r="AL211" s="108"/>
      <c r="AM211" s="108"/>
      <c r="AN211" s="108"/>
      <c r="AO211" s="108"/>
      <c r="AP211" s="109" t="s">
        <v>507</v>
      </c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1"/>
      <c r="BB211" s="28"/>
      <c r="BC211" s="28"/>
      <c r="BD211" s="28"/>
      <c r="BE211" s="28"/>
      <c r="BF211" s="28"/>
      <c r="BG211" s="28"/>
      <c r="BH211" s="209">
        <v>124100</v>
      </c>
      <c r="BI211" s="211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09">
        <v>124070.34</v>
      </c>
      <c r="BV211" s="210"/>
      <c r="BW211" s="210"/>
      <c r="BX211" s="210"/>
      <c r="BY211" s="210"/>
      <c r="BZ211" s="210"/>
      <c r="CA211" s="210"/>
      <c r="CB211" s="210"/>
      <c r="CC211" s="210"/>
      <c r="CD211" s="210"/>
      <c r="CE211" s="210"/>
      <c r="CF211" s="210"/>
      <c r="CG211" s="210"/>
      <c r="CH211" s="210"/>
      <c r="CI211" s="166">
        <f t="shared" si="13"/>
        <v>29.660000000003492</v>
      </c>
      <c r="CJ211" s="168"/>
      <c r="CK211" s="168"/>
      <c r="CL211" s="168"/>
      <c r="CM211" s="168"/>
      <c r="CN211" s="168"/>
      <c r="CO211" s="168"/>
      <c r="CP211" s="168"/>
      <c r="CQ211" s="168"/>
      <c r="CR211" s="168"/>
      <c r="CS211" s="168"/>
      <c r="CT211" s="169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26.25" customHeight="1">
      <c r="A212" s="189" t="s">
        <v>296</v>
      </c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08" t="s">
        <v>13</v>
      </c>
      <c r="AK212" s="108"/>
      <c r="AL212" s="108"/>
      <c r="AM212" s="108"/>
      <c r="AN212" s="108"/>
      <c r="AO212" s="108"/>
      <c r="AP212" s="109" t="s">
        <v>508</v>
      </c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1"/>
      <c r="BB212" s="28"/>
      <c r="BC212" s="28"/>
      <c r="BD212" s="28"/>
      <c r="BE212" s="28"/>
      <c r="BF212" s="28"/>
      <c r="BG212" s="28"/>
      <c r="BH212" s="209">
        <v>868500</v>
      </c>
      <c r="BI212" s="211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09">
        <v>798209.92</v>
      </c>
      <c r="BV212" s="210"/>
      <c r="BW212" s="210"/>
      <c r="BX212" s="210"/>
      <c r="BY212" s="210"/>
      <c r="BZ212" s="210"/>
      <c r="CA212" s="210"/>
      <c r="CB212" s="210"/>
      <c r="CC212" s="210"/>
      <c r="CD212" s="210"/>
      <c r="CE212" s="210"/>
      <c r="CF212" s="210"/>
      <c r="CG212" s="210"/>
      <c r="CH212" s="210"/>
      <c r="CI212" s="166">
        <f t="shared" si="13"/>
        <v>70290.07999999996</v>
      </c>
      <c r="CJ212" s="168"/>
      <c r="CK212" s="168"/>
      <c r="CL212" s="168"/>
      <c r="CM212" s="168"/>
      <c r="CN212" s="168"/>
      <c r="CO212" s="168"/>
      <c r="CP212" s="168"/>
      <c r="CQ212" s="168"/>
      <c r="CR212" s="168"/>
      <c r="CS212" s="168"/>
      <c r="CT212" s="169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18" customHeight="1">
      <c r="A213" s="207" t="s">
        <v>144</v>
      </c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108" t="s">
        <v>13</v>
      </c>
      <c r="AK213" s="108"/>
      <c r="AL213" s="108"/>
      <c r="AM213" s="19"/>
      <c r="AN213" s="19"/>
      <c r="AO213" s="19"/>
      <c r="AP213" s="109" t="s">
        <v>509</v>
      </c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1"/>
      <c r="BB213" s="28"/>
      <c r="BC213" s="28"/>
      <c r="BD213" s="28"/>
      <c r="BE213" s="28"/>
      <c r="BF213" s="28"/>
      <c r="BG213" s="28"/>
      <c r="BH213" s="166">
        <v>101500</v>
      </c>
      <c r="BI213" s="167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166">
        <v>101442.08</v>
      </c>
      <c r="BV213" s="168"/>
      <c r="BW213" s="168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6">
        <f t="shared" si="13"/>
        <v>57.919999999998254</v>
      </c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9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18" customHeight="1">
      <c r="A214" s="207" t="s">
        <v>160</v>
      </c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108" t="s">
        <v>13</v>
      </c>
      <c r="AK214" s="108"/>
      <c r="AL214" s="108"/>
      <c r="AM214" s="19"/>
      <c r="AN214" s="19"/>
      <c r="AO214" s="19"/>
      <c r="AP214" s="109" t="s">
        <v>510</v>
      </c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1"/>
      <c r="BB214" s="28"/>
      <c r="BC214" s="28"/>
      <c r="BD214" s="28"/>
      <c r="BE214" s="28"/>
      <c r="BF214" s="28"/>
      <c r="BG214" s="28"/>
      <c r="BH214" s="166">
        <v>26000</v>
      </c>
      <c r="BI214" s="167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166">
        <v>25915.57</v>
      </c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6">
        <f t="shared" si="13"/>
        <v>84.43000000000029</v>
      </c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9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24.75" customHeight="1">
      <c r="A215" s="186" t="s">
        <v>154</v>
      </c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08" t="s">
        <v>13</v>
      </c>
      <c r="AK215" s="108"/>
      <c r="AL215" s="108"/>
      <c r="AM215" s="19"/>
      <c r="AN215" s="19"/>
      <c r="AO215" s="19"/>
      <c r="AP215" s="109" t="s">
        <v>511</v>
      </c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1"/>
      <c r="BB215" s="28"/>
      <c r="BC215" s="28"/>
      <c r="BD215" s="28"/>
      <c r="BE215" s="28"/>
      <c r="BF215" s="28"/>
      <c r="BG215" s="28"/>
      <c r="BH215" s="166">
        <f>BH216+BH217</f>
        <v>172200</v>
      </c>
      <c r="BI215" s="167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166">
        <f>BU216+BU217</f>
        <v>172080.4</v>
      </c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166">
        <f t="shared" si="13"/>
        <v>119.60000000000582</v>
      </c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9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24" customHeight="1">
      <c r="A216" s="186" t="s">
        <v>155</v>
      </c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08" t="s">
        <v>13</v>
      </c>
      <c r="AK216" s="108"/>
      <c r="AL216" s="108"/>
      <c r="AM216" s="19"/>
      <c r="AN216" s="19"/>
      <c r="AO216" s="19"/>
      <c r="AP216" s="109" t="s">
        <v>530</v>
      </c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1"/>
      <c r="BB216" s="28"/>
      <c r="BC216" s="28"/>
      <c r="BD216" s="28"/>
      <c r="BE216" s="28"/>
      <c r="BF216" s="28"/>
      <c r="BG216" s="28"/>
      <c r="BH216" s="166">
        <v>45100</v>
      </c>
      <c r="BI216" s="167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166">
        <v>45000.4</v>
      </c>
      <c r="BV216" s="168"/>
      <c r="BW216" s="168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6">
        <f t="shared" si="13"/>
        <v>99.59999999999854</v>
      </c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9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27.75" customHeight="1">
      <c r="A217" s="186" t="s">
        <v>156</v>
      </c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08" t="s">
        <v>13</v>
      </c>
      <c r="AK217" s="108"/>
      <c r="AL217" s="108"/>
      <c r="AM217" s="19"/>
      <c r="AN217" s="19"/>
      <c r="AO217" s="19"/>
      <c r="AP217" s="109" t="s">
        <v>512</v>
      </c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1"/>
      <c r="BB217" s="28"/>
      <c r="BC217" s="28"/>
      <c r="BD217" s="28"/>
      <c r="BE217" s="28"/>
      <c r="BF217" s="28"/>
      <c r="BG217" s="28"/>
      <c r="BH217" s="166">
        <v>127100</v>
      </c>
      <c r="BI217" s="167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166">
        <v>127080</v>
      </c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6">
        <f t="shared" si="13"/>
        <v>20</v>
      </c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9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59.25" customHeight="1">
      <c r="A218" s="186" t="s">
        <v>396</v>
      </c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08" t="s">
        <v>13</v>
      </c>
      <c r="AK218" s="108"/>
      <c r="AL218" s="108"/>
      <c r="AM218" s="19"/>
      <c r="AN218" s="19"/>
      <c r="AO218" s="19"/>
      <c r="AP218" s="109" t="s">
        <v>513</v>
      </c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28"/>
      <c r="BC218" s="28"/>
      <c r="BD218" s="28"/>
      <c r="BE218" s="28"/>
      <c r="BF218" s="28"/>
      <c r="BG218" s="28"/>
      <c r="BH218" s="166">
        <f>BH219</f>
        <v>100</v>
      </c>
      <c r="BI218" s="167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166">
        <f>BU219</f>
        <v>23.48</v>
      </c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6">
        <f t="shared" si="13"/>
        <v>76.52</v>
      </c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9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18" customHeight="1">
      <c r="A219" s="207" t="s">
        <v>139</v>
      </c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108" t="s">
        <v>13</v>
      </c>
      <c r="AK219" s="108"/>
      <c r="AL219" s="108"/>
      <c r="AM219" s="19"/>
      <c r="AN219" s="19"/>
      <c r="AO219" s="19"/>
      <c r="AP219" s="109" t="s">
        <v>397</v>
      </c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1"/>
      <c r="BB219" s="28"/>
      <c r="BC219" s="28"/>
      <c r="BD219" s="28"/>
      <c r="BE219" s="28"/>
      <c r="BF219" s="28"/>
      <c r="BG219" s="28"/>
      <c r="BH219" s="166">
        <f>BH220</f>
        <v>100</v>
      </c>
      <c r="BI219" s="167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166">
        <f>BU220</f>
        <v>23.48</v>
      </c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6">
        <f>BH219-BU219</f>
        <v>76.52</v>
      </c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9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18" customHeight="1">
      <c r="A220" s="207" t="s">
        <v>160</v>
      </c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108" t="s">
        <v>13</v>
      </c>
      <c r="AK220" s="108"/>
      <c r="AL220" s="108"/>
      <c r="AM220" s="19"/>
      <c r="AN220" s="19"/>
      <c r="AO220" s="19"/>
      <c r="AP220" s="109" t="s">
        <v>514</v>
      </c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1"/>
      <c r="BB220" s="28"/>
      <c r="BC220" s="28"/>
      <c r="BD220" s="28"/>
      <c r="BE220" s="28"/>
      <c r="BF220" s="28"/>
      <c r="BG220" s="28"/>
      <c r="BH220" s="166">
        <v>100</v>
      </c>
      <c r="BI220" s="167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166">
        <v>23.48</v>
      </c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6">
        <f>BH220-BU220</f>
        <v>76.52</v>
      </c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9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49.5" customHeight="1">
      <c r="A221" s="186" t="s">
        <v>395</v>
      </c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0" t="s">
        <v>13</v>
      </c>
      <c r="AK221" s="180"/>
      <c r="AL221" s="180"/>
      <c r="AM221" s="30"/>
      <c r="AN221" s="30"/>
      <c r="AO221" s="30"/>
      <c r="AP221" s="109" t="s">
        <v>515</v>
      </c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1"/>
      <c r="BB221" s="31"/>
      <c r="BC221" s="31"/>
      <c r="BD221" s="31"/>
      <c r="BE221" s="31"/>
      <c r="BF221" s="31"/>
      <c r="BG221" s="31"/>
      <c r="BH221" s="166">
        <f>BH222+BH233</f>
        <v>1019700</v>
      </c>
      <c r="BI221" s="167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166">
        <f>BU222+BU233</f>
        <v>1019113.1</v>
      </c>
      <c r="BV221" s="168"/>
      <c r="BW221" s="168"/>
      <c r="BX221" s="168"/>
      <c r="BY221" s="168"/>
      <c r="BZ221" s="168"/>
      <c r="CA221" s="168"/>
      <c r="CB221" s="168"/>
      <c r="CC221" s="168"/>
      <c r="CD221" s="168"/>
      <c r="CE221" s="168"/>
      <c r="CF221" s="168"/>
      <c r="CG221" s="168"/>
      <c r="CH221" s="168"/>
      <c r="CI221" s="166">
        <f aca="true" t="shared" si="15" ref="CI221:CI231">BH221-BU221</f>
        <v>586.9000000000233</v>
      </c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9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18" customHeight="1">
      <c r="A222" s="207" t="s">
        <v>139</v>
      </c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108" t="s">
        <v>13</v>
      </c>
      <c r="AK222" s="108"/>
      <c r="AL222" s="108"/>
      <c r="AM222" s="19"/>
      <c r="AN222" s="19"/>
      <c r="AO222" s="19"/>
      <c r="AP222" s="109" t="s">
        <v>516</v>
      </c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1"/>
      <c r="BB222" s="28"/>
      <c r="BC222" s="28"/>
      <c r="BD222" s="28"/>
      <c r="BE222" s="28"/>
      <c r="BF222" s="28"/>
      <c r="BG222" s="28"/>
      <c r="BH222" s="166">
        <f>BH226+BH223+BH232</f>
        <v>858800</v>
      </c>
      <c r="BI222" s="167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166">
        <f>BU226+BU223+BU232</f>
        <v>858293.35</v>
      </c>
      <c r="BV222" s="168"/>
      <c r="BW222" s="168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6">
        <f t="shared" si="15"/>
        <v>506.6500000000233</v>
      </c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9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29.25" customHeight="1">
      <c r="A223" s="212" t="s">
        <v>140</v>
      </c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3"/>
      <c r="AE223" s="213"/>
      <c r="AF223" s="213"/>
      <c r="AG223" s="213"/>
      <c r="AH223" s="213"/>
      <c r="AI223" s="213"/>
      <c r="AJ223" s="108" t="s">
        <v>13</v>
      </c>
      <c r="AK223" s="108"/>
      <c r="AL223" s="108"/>
      <c r="AM223" s="19"/>
      <c r="AN223" s="19"/>
      <c r="AO223" s="19"/>
      <c r="AP223" s="109" t="s">
        <v>517</v>
      </c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1"/>
      <c r="BB223" s="28"/>
      <c r="BC223" s="28"/>
      <c r="BD223" s="28"/>
      <c r="BE223" s="28"/>
      <c r="BF223" s="28"/>
      <c r="BG223" s="28"/>
      <c r="BH223" s="166">
        <f>SUM(BH224+BH225)</f>
        <v>516800</v>
      </c>
      <c r="BI223" s="167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166">
        <f>SUM(BU224+BU225)</f>
        <v>516636.6</v>
      </c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8"/>
      <c r="CI223" s="166">
        <f t="shared" si="15"/>
        <v>163.40000000002328</v>
      </c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9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18" customHeight="1">
      <c r="A224" s="207" t="s">
        <v>141</v>
      </c>
      <c r="B224" s="208"/>
      <c r="C224" s="208"/>
      <c r="D224" s="208"/>
      <c r="E224" s="208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108" t="s">
        <v>13</v>
      </c>
      <c r="AK224" s="108"/>
      <c r="AL224" s="108"/>
      <c r="AM224" s="19"/>
      <c r="AN224" s="19"/>
      <c r="AO224" s="19"/>
      <c r="AP224" s="109" t="s">
        <v>518</v>
      </c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1"/>
      <c r="BB224" s="28"/>
      <c r="BC224" s="28"/>
      <c r="BD224" s="28"/>
      <c r="BE224" s="28"/>
      <c r="BF224" s="28"/>
      <c r="BG224" s="28"/>
      <c r="BH224" s="166">
        <v>385000</v>
      </c>
      <c r="BI224" s="167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166">
        <v>384973</v>
      </c>
      <c r="BV224" s="168"/>
      <c r="BW224" s="168"/>
      <c r="BX224" s="168"/>
      <c r="BY224" s="168"/>
      <c r="BZ224" s="168"/>
      <c r="CA224" s="168"/>
      <c r="CB224" s="168"/>
      <c r="CC224" s="168"/>
      <c r="CD224" s="168"/>
      <c r="CE224" s="168"/>
      <c r="CF224" s="168"/>
      <c r="CG224" s="168"/>
      <c r="CH224" s="168"/>
      <c r="CI224" s="166">
        <f t="shared" si="15"/>
        <v>27</v>
      </c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169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27.75" customHeight="1">
      <c r="A225" s="186" t="s">
        <v>143</v>
      </c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08" t="s">
        <v>13</v>
      </c>
      <c r="AK225" s="108"/>
      <c r="AL225" s="108"/>
      <c r="AM225" s="19"/>
      <c r="AN225" s="19"/>
      <c r="AO225" s="19"/>
      <c r="AP225" s="109" t="s">
        <v>519</v>
      </c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1"/>
      <c r="BB225" s="28"/>
      <c r="BC225" s="28"/>
      <c r="BD225" s="28"/>
      <c r="BE225" s="28"/>
      <c r="BF225" s="28"/>
      <c r="BG225" s="28"/>
      <c r="BH225" s="166">
        <v>131800</v>
      </c>
      <c r="BI225" s="167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166">
        <v>131663.6</v>
      </c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6">
        <f t="shared" si="15"/>
        <v>136.39999999999418</v>
      </c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9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207" t="s">
        <v>254</v>
      </c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108" t="s">
        <v>13</v>
      </c>
      <c r="AK226" s="108"/>
      <c r="AL226" s="108"/>
      <c r="AM226" s="19"/>
      <c r="AN226" s="19"/>
      <c r="AO226" s="19"/>
      <c r="AP226" s="109" t="s">
        <v>520</v>
      </c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1"/>
      <c r="BB226" s="28"/>
      <c r="BC226" s="28"/>
      <c r="BD226" s="28"/>
      <c r="BE226" s="28"/>
      <c r="BF226" s="28"/>
      <c r="BG226" s="28"/>
      <c r="BH226" s="166">
        <f>BH231+BH227+BH228+BH229+BH230</f>
        <v>336100</v>
      </c>
      <c r="BI226" s="167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166">
        <f>BU227+BU228+BU229+BU230+BU231</f>
        <v>335848.87</v>
      </c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6">
        <f t="shared" si="15"/>
        <v>251.13000000000466</v>
      </c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9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18" customHeight="1">
      <c r="A227" s="176" t="s">
        <v>150</v>
      </c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08" t="s">
        <v>13</v>
      </c>
      <c r="AK227" s="108"/>
      <c r="AL227" s="108"/>
      <c r="AM227" s="108"/>
      <c r="AN227" s="108"/>
      <c r="AO227" s="108"/>
      <c r="AP227" s="109" t="s">
        <v>521</v>
      </c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28"/>
      <c r="BC227" s="28"/>
      <c r="BD227" s="28"/>
      <c r="BE227" s="28"/>
      <c r="BF227" s="28"/>
      <c r="BG227" s="28"/>
      <c r="BH227" s="178">
        <v>14400</v>
      </c>
      <c r="BI227" s="17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178">
        <v>14355.55</v>
      </c>
      <c r="BV227" s="216"/>
      <c r="BW227" s="216"/>
      <c r="BX227" s="216"/>
      <c r="BY227" s="216"/>
      <c r="BZ227" s="216"/>
      <c r="CA227" s="216"/>
      <c r="CB227" s="216"/>
      <c r="CC227" s="216"/>
      <c r="CD227" s="216"/>
      <c r="CE227" s="216"/>
      <c r="CF227" s="216"/>
      <c r="CG227" s="216"/>
      <c r="CH227" s="216"/>
      <c r="CI227" s="166">
        <f t="shared" si="15"/>
        <v>44.45000000000073</v>
      </c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9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18" customHeight="1">
      <c r="A228" s="176" t="s">
        <v>170</v>
      </c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08" t="s">
        <v>13</v>
      </c>
      <c r="AK228" s="108"/>
      <c r="AL228" s="108"/>
      <c r="AM228" s="108"/>
      <c r="AN228" s="108"/>
      <c r="AO228" s="108"/>
      <c r="AP228" s="109" t="s">
        <v>522</v>
      </c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1"/>
      <c r="BB228" s="28"/>
      <c r="BC228" s="28"/>
      <c r="BD228" s="28"/>
      <c r="BE228" s="28"/>
      <c r="BF228" s="28"/>
      <c r="BG228" s="28"/>
      <c r="BH228" s="209">
        <v>200</v>
      </c>
      <c r="BI228" s="211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09">
        <v>165</v>
      </c>
      <c r="BV228" s="210"/>
      <c r="BW228" s="210"/>
      <c r="BX228" s="210"/>
      <c r="BY228" s="210"/>
      <c r="BZ228" s="210"/>
      <c r="CA228" s="210"/>
      <c r="CB228" s="210"/>
      <c r="CC228" s="210"/>
      <c r="CD228" s="210"/>
      <c r="CE228" s="210"/>
      <c r="CF228" s="210"/>
      <c r="CG228" s="210"/>
      <c r="CH228" s="210"/>
      <c r="CI228" s="166">
        <f t="shared" si="15"/>
        <v>35</v>
      </c>
      <c r="CJ228" s="168"/>
      <c r="CK228" s="168"/>
      <c r="CL228" s="168"/>
      <c r="CM228" s="168"/>
      <c r="CN228" s="168"/>
      <c r="CO228" s="168"/>
      <c r="CP228" s="168"/>
      <c r="CQ228" s="168"/>
      <c r="CR228" s="168"/>
      <c r="CS228" s="168"/>
      <c r="CT228" s="169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18" customHeight="1">
      <c r="A229" s="189" t="s">
        <v>151</v>
      </c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08" t="s">
        <v>13</v>
      </c>
      <c r="AK229" s="108"/>
      <c r="AL229" s="108"/>
      <c r="AM229" s="108"/>
      <c r="AN229" s="108"/>
      <c r="AO229" s="108"/>
      <c r="AP229" s="109" t="s">
        <v>523</v>
      </c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1"/>
      <c r="BB229" s="28"/>
      <c r="BC229" s="28"/>
      <c r="BD229" s="28"/>
      <c r="BE229" s="28"/>
      <c r="BF229" s="28"/>
      <c r="BG229" s="28"/>
      <c r="BH229" s="209">
        <v>22000</v>
      </c>
      <c r="BI229" s="211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09">
        <v>21959.3</v>
      </c>
      <c r="BV229" s="210"/>
      <c r="BW229" s="210"/>
      <c r="BX229" s="210"/>
      <c r="BY229" s="210"/>
      <c r="BZ229" s="210"/>
      <c r="CA229" s="210"/>
      <c r="CB229" s="210"/>
      <c r="CC229" s="210"/>
      <c r="CD229" s="210"/>
      <c r="CE229" s="210"/>
      <c r="CF229" s="210"/>
      <c r="CG229" s="210"/>
      <c r="CH229" s="210"/>
      <c r="CI229" s="166">
        <f t="shared" si="15"/>
        <v>40.70000000000073</v>
      </c>
      <c r="CJ229" s="168"/>
      <c r="CK229" s="168"/>
      <c r="CL229" s="168"/>
      <c r="CM229" s="168"/>
      <c r="CN229" s="168"/>
      <c r="CO229" s="168"/>
      <c r="CP229" s="168"/>
      <c r="CQ229" s="168"/>
      <c r="CR229" s="168"/>
      <c r="CS229" s="168"/>
      <c r="CT229" s="169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27.75" customHeight="1">
      <c r="A230" s="189" t="s">
        <v>296</v>
      </c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08" t="s">
        <v>13</v>
      </c>
      <c r="AK230" s="108"/>
      <c r="AL230" s="108"/>
      <c r="AM230" s="108"/>
      <c r="AN230" s="108"/>
      <c r="AO230" s="108"/>
      <c r="AP230" s="109" t="s">
        <v>524</v>
      </c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1"/>
      <c r="BB230" s="28"/>
      <c r="BC230" s="28"/>
      <c r="BD230" s="28"/>
      <c r="BE230" s="28"/>
      <c r="BF230" s="28"/>
      <c r="BG230" s="28"/>
      <c r="BH230" s="209">
        <v>231400</v>
      </c>
      <c r="BI230" s="211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09">
        <v>231303.41</v>
      </c>
      <c r="BV230" s="210"/>
      <c r="BW230" s="210"/>
      <c r="BX230" s="210"/>
      <c r="BY230" s="210"/>
      <c r="BZ230" s="210"/>
      <c r="CA230" s="210"/>
      <c r="CB230" s="210"/>
      <c r="CC230" s="210"/>
      <c r="CD230" s="210"/>
      <c r="CE230" s="210"/>
      <c r="CF230" s="210"/>
      <c r="CG230" s="210"/>
      <c r="CH230" s="210"/>
      <c r="CI230" s="166">
        <f t="shared" si="15"/>
        <v>96.58999999999651</v>
      </c>
      <c r="CJ230" s="168"/>
      <c r="CK230" s="168"/>
      <c r="CL230" s="168"/>
      <c r="CM230" s="168"/>
      <c r="CN230" s="168"/>
      <c r="CO230" s="168"/>
      <c r="CP230" s="168"/>
      <c r="CQ230" s="168"/>
      <c r="CR230" s="168"/>
      <c r="CS230" s="168"/>
      <c r="CT230" s="169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18" customHeight="1">
      <c r="A231" s="207" t="s">
        <v>144</v>
      </c>
      <c r="B231" s="208"/>
      <c r="C231" s="208"/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108" t="s">
        <v>13</v>
      </c>
      <c r="AK231" s="108"/>
      <c r="AL231" s="108"/>
      <c r="AM231" s="19"/>
      <c r="AN231" s="19"/>
      <c r="AO231" s="19"/>
      <c r="AP231" s="109" t="s">
        <v>525</v>
      </c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1"/>
      <c r="BB231" s="28"/>
      <c r="BC231" s="28"/>
      <c r="BD231" s="28"/>
      <c r="BE231" s="28"/>
      <c r="BF231" s="28"/>
      <c r="BG231" s="28"/>
      <c r="BH231" s="166">
        <v>68100</v>
      </c>
      <c r="BI231" s="167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166">
        <v>68065.61</v>
      </c>
      <c r="BV231" s="168"/>
      <c r="BW231" s="168"/>
      <c r="BX231" s="168"/>
      <c r="BY231" s="168"/>
      <c r="BZ231" s="168"/>
      <c r="CA231" s="168"/>
      <c r="CB231" s="168"/>
      <c r="CC231" s="168"/>
      <c r="CD231" s="168"/>
      <c r="CE231" s="168"/>
      <c r="CF231" s="168"/>
      <c r="CG231" s="168"/>
      <c r="CH231" s="168"/>
      <c r="CI231" s="166">
        <f t="shared" si="15"/>
        <v>34.38999999999942</v>
      </c>
      <c r="CJ231" s="168"/>
      <c r="CK231" s="168"/>
      <c r="CL231" s="168"/>
      <c r="CM231" s="168"/>
      <c r="CN231" s="168"/>
      <c r="CO231" s="168"/>
      <c r="CP231" s="168"/>
      <c r="CQ231" s="168"/>
      <c r="CR231" s="168"/>
      <c r="CS231" s="168"/>
      <c r="CT231" s="169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18" customHeight="1">
      <c r="A232" s="207" t="s">
        <v>160</v>
      </c>
      <c r="B232" s="208"/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108" t="s">
        <v>13</v>
      </c>
      <c r="AK232" s="108"/>
      <c r="AL232" s="108"/>
      <c r="AM232" s="19"/>
      <c r="AN232" s="19"/>
      <c r="AO232" s="19"/>
      <c r="AP232" s="109" t="s">
        <v>526</v>
      </c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28"/>
      <c r="BC232" s="28"/>
      <c r="BD232" s="28"/>
      <c r="BE232" s="28"/>
      <c r="BF232" s="28"/>
      <c r="BG232" s="28"/>
      <c r="BH232" s="166">
        <v>5900</v>
      </c>
      <c r="BI232" s="167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166">
        <v>5807.88</v>
      </c>
      <c r="BV232" s="168"/>
      <c r="BW232" s="168"/>
      <c r="BX232" s="168"/>
      <c r="BY232" s="168"/>
      <c r="BZ232" s="168"/>
      <c r="CA232" s="168"/>
      <c r="CB232" s="168"/>
      <c r="CC232" s="168"/>
      <c r="CD232" s="168"/>
      <c r="CE232" s="168"/>
      <c r="CF232" s="168"/>
      <c r="CG232" s="168"/>
      <c r="CH232" s="168"/>
      <c r="CI232" s="166">
        <f aca="true" t="shared" si="16" ref="CI232:CI242">BH232-BU232</f>
        <v>92.11999999999989</v>
      </c>
      <c r="CJ232" s="168"/>
      <c r="CK232" s="168"/>
      <c r="CL232" s="168"/>
      <c r="CM232" s="168"/>
      <c r="CN232" s="168"/>
      <c r="CO232" s="168"/>
      <c r="CP232" s="168"/>
      <c r="CQ232" s="168"/>
      <c r="CR232" s="168"/>
      <c r="CS232" s="168"/>
      <c r="CT232" s="169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25.5" customHeight="1">
      <c r="A233" s="186" t="s">
        <v>154</v>
      </c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08" t="s">
        <v>13</v>
      </c>
      <c r="AK233" s="108"/>
      <c r="AL233" s="108"/>
      <c r="AM233" s="19"/>
      <c r="AN233" s="19"/>
      <c r="AO233" s="19"/>
      <c r="AP233" s="109" t="s">
        <v>527</v>
      </c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1"/>
      <c r="BB233" s="28"/>
      <c r="BC233" s="28"/>
      <c r="BD233" s="28"/>
      <c r="BE233" s="28"/>
      <c r="BF233" s="28"/>
      <c r="BG233" s="28"/>
      <c r="BH233" s="166">
        <f>BH234+BH235</f>
        <v>160900</v>
      </c>
      <c r="BI233" s="167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166">
        <f>BU234+BU235</f>
        <v>160819.75</v>
      </c>
      <c r="BV233" s="168"/>
      <c r="BW233" s="168"/>
      <c r="BX233" s="168"/>
      <c r="BY233" s="168"/>
      <c r="BZ233" s="168"/>
      <c r="CA233" s="168"/>
      <c r="CB233" s="168"/>
      <c r="CC233" s="168"/>
      <c r="CD233" s="168"/>
      <c r="CE233" s="168"/>
      <c r="CF233" s="168"/>
      <c r="CG233" s="168"/>
      <c r="CH233" s="168"/>
      <c r="CI233" s="166">
        <f t="shared" si="16"/>
        <v>80.25</v>
      </c>
      <c r="CJ233" s="168"/>
      <c r="CK233" s="168"/>
      <c r="CL233" s="168"/>
      <c r="CM233" s="168"/>
      <c r="CN233" s="168"/>
      <c r="CO233" s="168"/>
      <c r="CP233" s="168"/>
      <c r="CQ233" s="168"/>
      <c r="CR233" s="168"/>
      <c r="CS233" s="168"/>
      <c r="CT233" s="169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27" customHeight="1">
      <c r="A234" s="186" t="s">
        <v>155</v>
      </c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08" t="s">
        <v>13</v>
      </c>
      <c r="AK234" s="108"/>
      <c r="AL234" s="108"/>
      <c r="AM234" s="19"/>
      <c r="AN234" s="19"/>
      <c r="AO234" s="19"/>
      <c r="AP234" s="109" t="s">
        <v>528</v>
      </c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1"/>
      <c r="BB234" s="28"/>
      <c r="BC234" s="28"/>
      <c r="BD234" s="28"/>
      <c r="BE234" s="28"/>
      <c r="BF234" s="28"/>
      <c r="BG234" s="28"/>
      <c r="BH234" s="166">
        <v>122800</v>
      </c>
      <c r="BI234" s="167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166">
        <v>122799.4</v>
      </c>
      <c r="BV234" s="168"/>
      <c r="BW234" s="168"/>
      <c r="BX234" s="168"/>
      <c r="BY234" s="168"/>
      <c r="BZ234" s="168"/>
      <c r="CA234" s="168"/>
      <c r="CB234" s="168"/>
      <c r="CC234" s="168"/>
      <c r="CD234" s="168"/>
      <c r="CE234" s="168"/>
      <c r="CF234" s="168"/>
      <c r="CG234" s="168"/>
      <c r="CH234" s="168"/>
      <c r="CI234" s="166">
        <f t="shared" si="16"/>
        <v>0.6000000000058208</v>
      </c>
      <c r="CJ234" s="168"/>
      <c r="CK234" s="168"/>
      <c r="CL234" s="168"/>
      <c r="CM234" s="168"/>
      <c r="CN234" s="168"/>
      <c r="CO234" s="168"/>
      <c r="CP234" s="168"/>
      <c r="CQ234" s="168"/>
      <c r="CR234" s="168"/>
      <c r="CS234" s="168"/>
      <c r="CT234" s="169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30" customHeight="1">
      <c r="A235" s="186" t="s">
        <v>156</v>
      </c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08" t="s">
        <v>13</v>
      </c>
      <c r="AK235" s="108"/>
      <c r="AL235" s="108"/>
      <c r="AM235" s="19"/>
      <c r="AN235" s="19"/>
      <c r="AO235" s="19"/>
      <c r="AP235" s="109" t="s">
        <v>529</v>
      </c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1"/>
      <c r="BB235" s="28"/>
      <c r="BC235" s="28"/>
      <c r="BD235" s="28"/>
      <c r="BE235" s="28"/>
      <c r="BF235" s="28"/>
      <c r="BG235" s="28"/>
      <c r="BH235" s="166">
        <v>38100</v>
      </c>
      <c r="BI235" s="167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166">
        <v>38020.35</v>
      </c>
      <c r="BV235" s="168"/>
      <c r="BW235" s="168"/>
      <c r="BX235" s="168"/>
      <c r="BY235" s="168"/>
      <c r="BZ235" s="168"/>
      <c r="CA235" s="168"/>
      <c r="CB235" s="168"/>
      <c r="CC235" s="168"/>
      <c r="CD235" s="168"/>
      <c r="CE235" s="168"/>
      <c r="CF235" s="168"/>
      <c r="CG235" s="168"/>
      <c r="CH235" s="168"/>
      <c r="CI235" s="166">
        <f t="shared" si="16"/>
        <v>79.65000000000146</v>
      </c>
      <c r="CJ235" s="168"/>
      <c r="CK235" s="168"/>
      <c r="CL235" s="168"/>
      <c r="CM235" s="168"/>
      <c r="CN235" s="168"/>
      <c r="CO235" s="168"/>
      <c r="CP235" s="168"/>
      <c r="CQ235" s="168"/>
      <c r="CR235" s="168"/>
      <c r="CS235" s="168"/>
      <c r="CT235" s="169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18" customHeight="1">
      <c r="A236" s="176" t="s">
        <v>200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08" t="s">
        <v>13</v>
      </c>
      <c r="AK236" s="108"/>
      <c r="AL236" s="108"/>
      <c r="AM236" s="19"/>
      <c r="AN236" s="19"/>
      <c r="AO236" s="19"/>
      <c r="AP236" s="108" t="s">
        <v>398</v>
      </c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28"/>
      <c r="BC236" s="28"/>
      <c r="BD236" s="28"/>
      <c r="BE236" s="28"/>
      <c r="BF236" s="28"/>
      <c r="BG236" s="28"/>
      <c r="BH236" s="166">
        <f aca="true" t="shared" si="17" ref="BH236:BH241">BH237</f>
        <v>30000</v>
      </c>
      <c r="BI236" s="167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166">
        <f aca="true" t="shared" si="18" ref="BU236:BU241">BU237</f>
        <v>30000</v>
      </c>
      <c r="BV236" s="168"/>
      <c r="BW236" s="168"/>
      <c r="BX236" s="168"/>
      <c r="BY236" s="168"/>
      <c r="BZ236" s="168"/>
      <c r="CA236" s="168"/>
      <c r="CB236" s="168"/>
      <c r="CC236" s="168"/>
      <c r="CD236" s="168"/>
      <c r="CE236" s="168"/>
      <c r="CF236" s="168"/>
      <c r="CG236" s="168"/>
      <c r="CH236" s="168"/>
      <c r="CI236" s="166">
        <f t="shared" si="16"/>
        <v>0</v>
      </c>
      <c r="CJ236" s="168"/>
      <c r="CK236" s="168"/>
      <c r="CL236" s="168"/>
      <c r="CM236" s="168"/>
      <c r="CN236" s="168"/>
      <c r="CO236" s="168"/>
      <c r="CP236" s="168"/>
      <c r="CQ236" s="168"/>
      <c r="CR236" s="168"/>
      <c r="CS236" s="168"/>
      <c r="CT236" s="169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35.25" customHeight="1">
      <c r="A237" s="189" t="s">
        <v>399</v>
      </c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  <c r="AB237" s="190"/>
      <c r="AC237" s="190"/>
      <c r="AD237" s="190"/>
      <c r="AE237" s="190"/>
      <c r="AF237" s="190"/>
      <c r="AG237" s="190"/>
      <c r="AH237" s="190"/>
      <c r="AI237" s="190"/>
      <c r="AJ237" s="108" t="s">
        <v>13</v>
      </c>
      <c r="AK237" s="108"/>
      <c r="AL237" s="108"/>
      <c r="AM237" s="19"/>
      <c r="AN237" s="19"/>
      <c r="AO237" s="19"/>
      <c r="AP237" s="108" t="s">
        <v>400</v>
      </c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28"/>
      <c r="BC237" s="28"/>
      <c r="BD237" s="28"/>
      <c r="BE237" s="28"/>
      <c r="BF237" s="28"/>
      <c r="BG237" s="28"/>
      <c r="BH237" s="166">
        <f t="shared" si="17"/>
        <v>30000</v>
      </c>
      <c r="BI237" s="167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166">
        <f t="shared" si="18"/>
        <v>30000</v>
      </c>
      <c r="BV237" s="168"/>
      <c r="BW237" s="168"/>
      <c r="BX237" s="168"/>
      <c r="BY237" s="168"/>
      <c r="BZ237" s="168"/>
      <c r="CA237" s="168"/>
      <c r="CB237" s="168"/>
      <c r="CC237" s="168"/>
      <c r="CD237" s="168"/>
      <c r="CE237" s="168"/>
      <c r="CF237" s="168"/>
      <c r="CG237" s="168"/>
      <c r="CH237" s="168"/>
      <c r="CI237" s="166">
        <f t="shared" si="16"/>
        <v>0</v>
      </c>
      <c r="CJ237" s="168"/>
      <c r="CK237" s="168"/>
      <c r="CL237" s="168"/>
      <c r="CM237" s="168"/>
      <c r="CN237" s="168"/>
      <c r="CO237" s="168"/>
      <c r="CP237" s="168"/>
      <c r="CQ237" s="168"/>
      <c r="CR237" s="168"/>
      <c r="CS237" s="168"/>
      <c r="CT237" s="169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78" customFormat="1" ht="29.25" customHeight="1">
      <c r="A238" s="193" t="s">
        <v>391</v>
      </c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5"/>
      <c r="AJ238" s="196" t="s">
        <v>13</v>
      </c>
      <c r="AK238" s="197"/>
      <c r="AL238" s="198"/>
      <c r="AM238" s="30"/>
      <c r="AN238" s="30"/>
      <c r="AO238" s="30"/>
      <c r="AP238" s="180" t="s">
        <v>402</v>
      </c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31"/>
      <c r="BC238" s="31"/>
      <c r="BD238" s="31"/>
      <c r="BE238" s="31"/>
      <c r="BF238" s="31"/>
      <c r="BG238" s="31"/>
      <c r="BH238" s="181">
        <f t="shared" si="17"/>
        <v>30000</v>
      </c>
      <c r="BI238" s="182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181">
        <f t="shared" si="18"/>
        <v>30000</v>
      </c>
      <c r="BV238" s="229"/>
      <c r="BW238" s="229"/>
      <c r="BX238" s="229"/>
      <c r="BY238" s="229"/>
      <c r="BZ238" s="229"/>
      <c r="CA238" s="229"/>
      <c r="CB238" s="229"/>
      <c r="CC238" s="229"/>
      <c r="CD238" s="229"/>
      <c r="CE238" s="229"/>
      <c r="CF238" s="229"/>
      <c r="CG238" s="229"/>
      <c r="CH238" s="182"/>
      <c r="CI238" s="181">
        <f t="shared" si="16"/>
        <v>0</v>
      </c>
      <c r="CJ238" s="229"/>
      <c r="CK238" s="229"/>
      <c r="CL238" s="229"/>
      <c r="CM238" s="229"/>
      <c r="CN238" s="229"/>
      <c r="CO238" s="229"/>
      <c r="CP238" s="229"/>
      <c r="CQ238" s="229"/>
      <c r="CR238" s="229"/>
      <c r="CS238" s="229"/>
      <c r="CT238" s="231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</row>
    <row r="239" spans="1:188" s="73" customFormat="1" ht="56.25" customHeight="1">
      <c r="A239" s="202" t="s">
        <v>401</v>
      </c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4"/>
      <c r="AJ239" s="199" t="s">
        <v>13</v>
      </c>
      <c r="AK239" s="200"/>
      <c r="AL239" s="201"/>
      <c r="AM239" s="85"/>
      <c r="AN239" s="85"/>
      <c r="AO239" s="85"/>
      <c r="AP239" s="206" t="s">
        <v>403</v>
      </c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83"/>
      <c r="BC239" s="83"/>
      <c r="BD239" s="83"/>
      <c r="BE239" s="83"/>
      <c r="BF239" s="83"/>
      <c r="BG239" s="83"/>
      <c r="BH239" s="183">
        <f t="shared" si="17"/>
        <v>30000</v>
      </c>
      <c r="BI239" s="184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183">
        <f t="shared" si="18"/>
        <v>30000</v>
      </c>
      <c r="BV239" s="241"/>
      <c r="BW239" s="241"/>
      <c r="BX239" s="241"/>
      <c r="BY239" s="241"/>
      <c r="BZ239" s="241"/>
      <c r="CA239" s="241"/>
      <c r="CB239" s="241"/>
      <c r="CC239" s="241"/>
      <c r="CD239" s="241"/>
      <c r="CE239" s="241"/>
      <c r="CF239" s="241"/>
      <c r="CG239" s="241"/>
      <c r="CH239" s="184"/>
      <c r="CI239" s="183">
        <f t="shared" si="16"/>
        <v>0</v>
      </c>
      <c r="CJ239" s="241"/>
      <c r="CK239" s="241"/>
      <c r="CL239" s="241"/>
      <c r="CM239" s="241"/>
      <c r="CN239" s="241"/>
      <c r="CO239" s="241"/>
      <c r="CP239" s="241"/>
      <c r="CQ239" s="241"/>
      <c r="CR239" s="241"/>
      <c r="CS239" s="241"/>
      <c r="CT239" s="24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</row>
    <row r="240" spans="1:188" s="73" customFormat="1" ht="27.75" customHeight="1">
      <c r="A240" s="186" t="s">
        <v>138</v>
      </c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8"/>
      <c r="AJ240" s="109" t="s">
        <v>13</v>
      </c>
      <c r="AK240" s="110"/>
      <c r="AL240" s="111"/>
      <c r="AM240" s="19"/>
      <c r="AN240" s="19"/>
      <c r="AO240" s="19"/>
      <c r="AP240" s="108" t="s">
        <v>404</v>
      </c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28"/>
      <c r="BC240" s="28"/>
      <c r="BD240" s="28"/>
      <c r="BE240" s="28"/>
      <c r="BF240" s="28"/>
      <c r="BG240" s="28"/>
      <c r="BH240" s="166">
        <f t="shared" si="17"/>
        <v>30000</v>
      </c>
      <c r="BI240" s="167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166">
        <f t="shared" si="18"/>
        <v>30000</v>
      </c>
      <c r="BV240" s="168"/>
      <c r="BW240" s="168"/>
      <c r="BX240" s="168"/>
      <c r="BY240" s="168"/>
      <c r="BZ240" s="168"/>
      <c r="CA240" s="168"/>
      <c r="CB240" s="168"/>
      <c r="CC240" s="168"/>
      <c r="CD240" s="168"/>
      <c r="CE240" s="168"/>
      <c r="CF240" s="168"/>
      <c r="CG240" s="168"/>
      <c r="CH240" s="167"/>
      <c r="CI240" s="166">
        <f t="shared" si="16"/>
        <v>0</v>
      </c>
      <c r="CJ240" s="168"/>
      <c r="CK240" s="168"/>
      <c r="CL240" s="168"/>
      <c r="CM240" s="168"/>
      <c r="CN240" s="168"/>
      <c r="CO240" s="168"/>
      <c r="CP240" s="168"/>
      <c r="CQ240" s="168"/>
      <c r="CR240" s="168"/>
      <c r="CS240" s="168"/>
      <c r="CT240" s="169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  <c r="FS240" s="72"/>
      <c r="FT240" s="72"/>
      <c r="FU240" s="72"/>
      <c r="FV240" s="72"/>
      <c r="FW240" s="72"/>
      <c r="FX240" s="72"/>
      <c r="FY240" s="72"/>
      <c r="FZ240" s="72"/>
      <c r="GA240" s="72"/>
      <c r="GB240" s="72"/>
      <c r="GC240" s="72"/>
      <c r="GD240" s="72"/>
      <c r="GE240" s="72"/>
      <c r="GF240" s="72"/>
    </row>
    <row r="241" spans="1:188" s="73" customFormat="1" ht="24.75" customHeight="1">
      <c r="A241" s="189" t="s">
        <v>139</v>
      </c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1"/>
      <c r="AJ241" s="109" t="s">
        <v>13</v>
      </c>
      <c r="AK241" s="110"/>
      <c r="AL241" s="111"/>
      <c r="AM241" s="19"/>
      <c r="AN241" s="19"/>
      <c r="AO241" s="19"/>
      <c r="AP241" s="108" t="s">
        <v>405</v>
      </c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28"/>
      <c r="BC241" s="28"/>
      <c r="BD241" s="28"/>
      <c r="BE241" s="28"/>
      <c r="BF241" s="28"/>
      <c r="BG241" s="28"/>
      <c r="BH241" s="166">
        <f t="shared" si="17"/>
        <v>30000</v>
      </c>
      <c r="BI241" s="167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166">
        <f t="shared" si="18"/>
        <v>30000</v>
      </c>
      <c r="BV241" s="168"/>
      <c r="BW241" s="168"/>
      <c r="BX241" s="168"/>
      <c r="BY241" s="168"/>
      <c r="BZ241" s="168"/>
      <c r="CA241" s="168"/>
      <c r="CB241" s="168"/>
      <c r="CC241" s="168"/>
      <c r="CD241" s="168"/>
      <c r="CE241" s="168"/>
      <c r="CF241" s="168"/>
      <c r="CG241" s="168"/>
      <c r="CH241" s="167"/>
      <c r="CI241" s="166">
        <f t="shared" si="16"/>
        <v>0</v>
      </c>
      <c r="CJ241" s="168"/>
      <c r="CK241" s="168"/>
      <c r="CL241" s="168"/>
      <c r="CM241" s="168"/>
      <c r="CN241" s="168"/>
      <c r="CO241" s="168"/>
      <c r="CP241" s="168"/>
      <c r="CQ241" s="168"/>
      <c r="CR241" s="168"/>
      <c r="CS241" s="168"/>
      <c r="CT241" s="169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  <c r="FS241" s="72"/>
      <c r="FT241" s="72"/>
      <c r="FU241" s="72"/>
      <c r="FV241" s="72"/>
      <c r="FW241" s="72"/>
      <c r="FX241" s="72"/>
      <c r="FY241" s="72"/>
      <c r="FZ241" s="72"/>
      <c r="GA241" s="72"/>
      <c r="GB241" s="72"/>
      <c r="GC241" s="72"/>
      <c r="GD241" s="72"/>
      <c r="GE241" s="72"/>
      <c r="GF241" s="72"/>
    </row>
    <row r="242" spans="1:188" s="73" customFormat="1" ht="20.25" customHeight="1">
      <c r="A242" s="189" t="s">
        <v>160</v>
      </c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1"/>
      <c r="AJ242" s="109" t="s">
        <v>13</v>
      </c>
      <c r="AK242" s="110"/>
      <c r="AL242" s="111"/>
      <c r="AM242" s="19"/>
      <c r="AN242" s="19"/>
      <c r="AO242" s="19"/>
      <c r="AP242" s="108" t="s">
        <v>406</v>
      </c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28"/>
      <c r="BC242" s="28"/>
      <c r="BD242" s="28"/>
      <c r="BE242" s="28"/>
      <c r="BF242" s="28"/>
      <c r="BG242" s="28"/>
      <c r="BH242" s="166">
        <v>30000</v>
      </c>
      <c r="BI242" s="167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166">
        <v>30000</v>
      </c>
      <c r="BV242" s="168"/>
      <c r="BW242" s="168"/>
      <c r="BX242" s="168"/>
      <c r="BY242" s="168"/>
      <c r="BZ242" s="168"/>
      <c r="CA242" s="168"/>
      <c r="CB242" s="168"/>
      <c r="CC242" s="168"/>
      <c r="CD242" s="168"/>
      <c r="CE242" s="168"/>
      <c r="CF242" s="168"/>
      <c r="CG242" s="168"/>
      <c r="CH242" s="167"/>
      <c r="CI242" s="166">
        <f t="shared" si="16"/>
        <v>0</v>
      </c>
      <c r="CJ242" s="168"/>
      <c r="CK242" s="168"/>
      <c r="CL242" s="168"/>
      <c r="CM242" s="168"/>
      <c r="CN242" s="168"/>
      <c r="CO242" s="168"/>
      <c r="CP242" s="168"/>
      <c r="CQ242" s="168"/>
      <c r="CR242" s="168"/>
      <c r="CS242" s="168"/>
      <c r="CT242" s="169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  <c r="FS242" s="72"/>
      <c r="FT242" s="72"/>
      <c r="FU242" s="72"/>
      <c r="FV242" s="72"/>
      <c r="FW242" s="72"/>
      <c r="FX242" s="72"/>
      <c r="FY242" s="72"/>
      <c r="FZ242" s="72"/>
      <c r="GA242" s="72"/>
      <c r="GB242" s="72"/>
      <c r="GC242" s="72"/>
      <c r="GD242" s="72"/>
      <c r="GE242" s="72"/>
      <c r="GF242" s="72"/>
    </row>
    <row r="243" spans="1:188" s="48" customFormat="1" ht="62.25" customHeight="1">
      <c r="A243" s="192" t="s">
        <v>408</v>
      </c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205" t="s">
        <v>13</v>
      </c>
      <c r="AK243" s="205"/>
      <c r="AL243" s="205"/>
      <c r="AM243" s="54"/>
      <c r="AN243" s="54"/>
      <c r="AO243" s="54"/>
      <c r="AP243" s="205" t="s">
        <v>467</v>
      </c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52"/>
      <c r="BC243" s="52"/>
      <c r="BD243" s="52"/>
      <c r="BE243" s="52"/>
      <c r="BF243" s="52"/>
      <c r="BG243" s="52"/>
      <c r="BH243" s="237">
        <f aca="true" t="shared" si="19" ref="BH243:BH249">BH244</f>
        <v>2400</v>
      </c>
      <c r="BI243" s="240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237">
        <f aca="true" t="shared" si="20" ref="BU243:BU249">BU244</f>
        <v>2344</v>
      </c>
      <c r="BV243" s="238"/>
      <c r="BW243" s="238"/>
      <c r="BX243" s="238"/>
      <c r="BY243" s="238"/>
      <c r="BZ243" s="238"/>
      <c r="CA243" s="238"/>
      <c r="CB243" s="238"/>
      <c r="CC243" s="238"/>
      <c r="CD243" s="238"/>
      <c r="CE243" s="238"/>
      <c r="CF243" s="238"/>
      <c r="CG243" s="238"/>
      <c r="CH243" s="238"/>
      <c r="CI243" s="237">
        <f aca="true" t="shared" si="21" ref="CI243:CI250">BH243-BU243</f>
        <v>56</v>
      </c>
      <c r="CJ243" s="238"/>
      <c r="CK243" s="238"/>
      <c r="CL243" s="238"/>
      <c r="CM243" s="238"/>
      <c r="CN243" s="238"/>
      <c r="CO243" s="238"/>
      <c r="CP243" s="238"/>
      <c r="CQ243" s="238"/>
      <c r="CR243" s="238"/>
      <c r="CS243" s="238"/>
      <c r="CT243" s="239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</row>
    <row r="244" spans="1:188" s="24" customFormat="1" ht="28.5" customHeight="1">
      <c r="A244" s="185" t="s">
        <v>409</v>
      </c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4" t="s">
        <v>13</v>
      </c>
      <c r="AK244" s="94"/>
      <c r="AL244" s="94"/>
      <c r="AM244" s="15"/>
      <c r="AN244" s="15"/>
      <c r="AO244" s="15"/>
      <c r="AP244" s="94" t="s">
        <v>468</v>
      </c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80"/>
      <c r="BC244" s="80"/>
      <c r="BD244" s="80"/>
      <c r="BE244" s="80"/>
      <c r="BF244" s="80"/>
      <c r="BG244" s="80"/>
      <c r="BH244" s="90">
        <f t="shared" si="19"/>
        <v>2400</v>
      </c>
      <c r="BI244" s="92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90">
        <f t="shared" si="20"/>
        <v>2344</v>
      </c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0">
        <f t="shared" si="21"/>
        <v>56</v>
      </c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100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73" customFormat="1" ht="25.5" customHeight="1">
      <c r="A245" s="185" t="s">
        <v>185</v>
      </c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4" t="s">
        <v>13</v>
      </c>
      <c r="AK245" s="94"/>
      <c r="AL245" s="94"/>
      <c r="AM245" s="15"/>
      <c r="AN245" s="15"/>
      <c r="AO245" s="15"/>
      <c r="AP245" s="94" t="s">
        <v>469</v>
      </c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80"/>
      <c r="BC245" s="80"/>
      <c r="BD245" s="80"/>
      <c r="BE245" s="80"/>
      <c r="BF245" s="80"/>
      <c r="BG245" s="80"/>
      <c r="BH245" s="90">
        <f t="shared" si="19"/>
        <v>2400</v>
      </c>
      <c r="BI245" s="92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90">
        <f t="shared" si="20"/>
        <v>2344</v>
      </c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0">
        <f t="shared" si="21"/>
        <v>56</v>
      </c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100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  <c r="FS245" s="72"/>
      <c r="FT245" s="72"/>
      <c r="FU245" s="72"/>
      <c r="FV245" s="72"/>
      <c r="FW245" s="72"/>
      <c r="FX245" s="72"/>
      <c r="FY245" s="72"/>
      <c r="FZ245" s="72"/>
      <c r="GA245" s="72"/>
      <c r="GB245" s="72"/>
      <c r="GC245" s="72"/>
      <c r="GD245" s="72"/>
      <c r="GE245" s="72"/>
      <c r="GF245" s="72"/>
    </row>
    <row r="246" spans="1:188" s="24" customFormat="1" ht="31.5" customHeight="1">
      <c r="A246" s="171" t="s">
        <v>470</v>
      </c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94" t="s">
        <v>13</v>
      </c>
      <c r="AK246" s="94"/>
      <c r="AL246" s="94"/>
      <c r="AM246" s="94"/>
      <c r="AN246" s="94"/>
      <c r="AO246" s="94"/>
      <c r="AP246" s="94" t="s">
        <v>476</v>
      </c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80"/>
      <c r="BC246" s="80"/>
      <c r="BD246" s="80"/>
      <c r="BE246" s="80"/>
      <c r="BF246" s="80"/>
      <c r="BG246" s="80"/>
      <c r="BH246" s="89">
        <f t="shared" si="19"/>
        <v>2400</v>
      </c>
      <c r="BI246" s="89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90">
        <f t="shared" si="20"/>
        <v>2344</v>
      </c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0">
        <f t="shared" si="21"/>
        <v>56</v>
      </c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100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24" customFormat="1" ht="21" customHeight="1">
      <c r="A247" s="171" t="s">
        <v>471</v>
      </c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94" t="s">
        <v>13</v>
      </c>
      <c r="AK247" s="94"/>
      <c r="AL247" s="94"/>
      <c r="AM247" s="81"/>
      <c r="AN247" s="81"/>
      <c r="AO247" s="81"/>
      <c r="AP247" s="94" t="s">
        <v>475</v>
      </c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82"/>
      <c r="BC247" s="82"/>
      <c r="BD247" s="82"/>
      <c r="BE247" s="82"/>
      <c r="BF247" s="82"/>
      <c r="BG247" s="82"/>
      <c r="BH247" s="90">
        <f t="shared" si="19"/>
        <v>2400</v>
      </c>
      <c r="BI247" s="92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90">
        <f t="shared" si="20"/>
        <v>2344</v>
      </c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0">
        <f t="shared" si="21"/>
        <v>56</v>
      </c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100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24" customFormat="1" ht="18" customHeight="1">
      <c r="A248" s="171" t="s">
        <v>139</v>
      </c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94" t="s">
        <v>13</v>
      </c>
      <c r="AK248" s="94"/>
      <c r="AL248" s="94"/>
      <c r="AM248" s="81"/>
      <c r="AN248" s="81"/>
      <c r="AO248" s="81"/>
      <c r="AP248" s="94" t="s">
        <v>474</v>
      </c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82"/>
      <c r="BC248" s="82"/>
      <c r="BD248" s="82"/>
      <c r="BE248" s="82"/>
      <c r="BF248" s="82"/>
      <c r="BG248" s="82"/>
      <c r="BH248" s="90">
        <f t="shared" si="19"/>
        <v>2400</v>
      </c>
      <c r="BI248" s="92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90">
        <f t="shared" si="20"/>
        <v>2344</v>
      </c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0">
        <f t="shared" si="21"/>
        <v>56</v>
      </c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100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4" customFormat="1" ht="29.25" customHeight="1">
      <c r="A249" s="171" t="s">
        <v>412</v>
      </c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94" t="s">
        <v>13</v>
      </c>
      <c r="AK249" s="94"/>
      <c r="AL249" s="94"/>
      <c r="AM249" s="94"/>
      <c r="AN249" s="94"/>
      <c r="AO249" s="94"/>
      <c r="AP249" s="94" t="s">
        <v>473</v>
      </c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80"/>
      <c r="BC249" s="80"/>
      <c r="BD249" s="80"/>
      <c r="BE249" s="80"/>
      <c r="BF249" s="80"/>
      <c r="BG249" s="80"/>
      <c r="BH249" s="89">
        <f t="shared" si="19"/>
        <v>2400</v>
      </c>
      <c r="BI249" s="89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90">
        <f t="shared" si="20"/>
        <v>2344</v>
      </c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0">
        <f t="shared" si="21"/>
        <v>56</v>
      </c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100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4" customFormat="1" ht="36.75" customHeight="1">
      <c r="A250" s="171" t="s">
        <v>413</v>
      </c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94" t="s">
        <v>13</v>
      </c>
      <c r="AK250" s="94"/>
      <c r="AL250" s="94"/>
      <c r="AM250" s="81"/>
      <c r="AN250" s="81"/>
      <c r="AO250" s="81"/>
      <c r="AP250" s="94" t="s">
        <v>472</v>
      </c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82"/>
      <c r="BC250" s="82"/>
      <c r="BD250" s="82"/>
      <c r="BE250" s="82"/>
      <c r="BF250" s="82"/>
      <c r="BG250" s="82"/>
      <c r="BH250" s="90">
        <v>2400</v>
      </c>
      <c r="BI250" s="92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90">
        <v>2344</v>
      </c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0">
        <f t="shared" si="21"/>
        <v>56</v>
      </c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100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ht="7.5" customHeight="1" thickBot="1"/>
    <row r="252" spans="1:98" ht="24" customHeight="1" thickBot="1">
      <c r="A252" s="300" t="s">
        <v>271</v>
      </c>
      <c r="B252" s="300"/>
      <c r="C252" s="300"/>
      <c r="D252" s="300"/>
      <c r="E252" s="300"/>
      <c r="F252" s="300"/>
      <c r="G252" s="300"/>
      <c r="H252" s="300"/>
      <c r="I252" s="300"/>
      <c r="J252" s="300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  <c r="AA252" s="300"/>
      <c r="AB252" s="300"/>
      <c r="AC252" s="300"/>
      <c r="AD252" s="300"/>
      <c r="AE252" s="300"/>
      <c r="AF252" s="300"/>
      <c r="AG252" s="300"/>
      <c r="AH252" s="300"/>
      <c r="AI252" s="300"/>
      <c r="AJ252" s="301" t="s">
        <v>14</v>
      </c>
      <c r="AK252" s="302"/>
      <c r="AL252" s="302"/>
      <c r="AM252" s="302"/>
      <c r="AN252" s="302"/>
      <c r="AO252" s="302"/>
      <c r="AP252" s="302" t="s">
        <v>17</v>
      </c>
      <c r="AQ252" s="302"/>
      <c r="AR252" s="302"/>
      <c r="AS252" s="302"/>
      <c r="AT252" s="302"/>
      <c r="AU252" s="302"/>
      <c r="AV252" s="302"/>
      <c r="AW252" s="302"/>
      <c r="AX252" s="302"/>
      <c r="AY252" s="302"/>
      <c r="AZ252" s="302"/>
      <c r="BA252" s="302"/>
      <c r="BB252" s="303">
        <v>275900</v>
      </c>
      <c r="BC252" s="304"/>
      <c r="BD252" s="304"/>
      <c r="BE252" s="304"/>
      <c r="BF252" s="304"/>
      <c r="BG252" s="304"/>
      <c r="BH252" s="304"/>
      <c r="BI252" s="304"/>
      <c r="BJ252" s="304"/>
      <c r="BK252" s="304"/>
      <c r="BL252" s="304"/>
      <c r="BM252" s="304"/>
      <c r="BN252" s="304"/>
      <c r="BO252" s="304"/>
      <c r="BP252" s="304"/>
      <c r="BQ252" s="304"/>
      <c r="BR252" s="304"/>
      <c r="BS252" s="304"/>
      <c r="BT252" s="88"/>
      <c r="BU252" s="304">
        <v>6472873.55</v>
      </c>
      <c r="BV252" s="304"/>
      <c r="BW252" s="304"/>
      <c r="BX252" s="304"/>
      <c r="BY252" s="304"/>
      <c r="BZ252" s="304"/>
      <c r="CA252" s="304"/>
      <c r="CB252" s="304"/>
      <c r="CC252" s="304"/>
      <c r="CD252" s="304"/>
      <c r="CE252" s="304"/>
      <c r="CF252" s="304"/>
      <c r="CG252" s="304"/>
      <c r="CH252" s="304"/>
      <c r="CI252" s="305" t="s">
        <v>17</v>
      </c>
      <c r="CJ252" s="305"/>
      <c r="CK252" s="305"/>
      <c r="CL252" s="305"/>
      <c r="CM252" s="305"/>
      <c r="CN252" s="305"/>
      <c r="CO252" s="305"/>
      <c r="CP252" s="305"/>
      <c r="CQ252" s="305"/>
      <c r="CR252" s="305"/>
      <c r="CS252" s="305"/>
      <c r="CT252" s="305"/>
    </row>
    <row r="253" ht="3" customHeight="1"/>
  </sheetData>
  <sheetProtection/>
  <mergeCells count="1491">
    <mergeCell ref="CI99:CT99"/>
    <mergeCell ref="AP106:BA106"/>
    <mergeCell ref="BH106:BI106"/>
    <mergeCell ref="BU106:CH106"/>
    <mergeCell ref="CI102:CT102"/>
    <mergeCell ref="CI96:CT96"/>
    <mergeCell ref="CI97:CT97"/>
    <mergeCell ref="CI101:CT101"/>
    <mergeCell ref="CI98:CT98"/>
    <mergeCell ref="CI105:CT105"/>
    <mergeCell ref="BU97:CH97"/>
    <mergeCell ref="AJ117:AL117"/>
    <mergeCell ref="AP104:BA104"/>
    <mergeCell ref="A106:AI106"/>
    <mergeCell ref="BU109:CH109"/>
    <mergeCell ref="BU108:CH108"/>
    <mergeCell ref="CI94:CT94"/>
    <mergeCell ref="AJ95:AL95"/>
    <mergeCell ref="AP95:BA95"/>
    <mergeCell ref="BH95:BI95"/>
    <mergeCell ref="BU95:CH95"/>
    <mergeCell ref="CI95:CT95"/>
    <mergeCell ref="BU94:CH94"/>
    <mergeCell ref="CI217:CT217"/>
    <mergeCell ref="BU217:CH217"/>
    <mergeCell ref="AJ94:AL94"/>
    <mergeCell ref="AP145:BA145"/>
    <mergeCell ref="BH130:BI130"/>
    <mergeCell ref="AP143:BA143"/>
    <mergeCell ref="BH138:BI138"/>
    <mergeCell ref="AP139:BA139"/>
    <mergeCell ref="BH136:BI136"/>
    <mergeCell ref="AJ96:AL96"/>
    <mergeCell ref="BU225:CH225"/>
    <mergeCell ref="BH210:BI210"/>
    <mergeCell ref="BU216:CH216"/>
    <mergeCell ref="BU211:CH211"/>
    <mergeCell ref="AP210:BA210"/>
    <mergeCell ref="AP149:BA149"/>
    <mergeCell ref="BH149:BI149"/>
    <mergeCell ref="AP213:BA213"/>
    <mergeCell ref="BH220:BI220"/>
    <mergeCell ref="BH211:BI211"/>
    <mergeCell ref="BU215:CH215"/>
    <mergeCell ref="BH204:BI204"/>
    <mergeCell ref="BH206:BI206"/>
    <mergeCell ref="BU205:CH205"/>
    <mergeCell ref="BU214:CH214"/>
    <mergeCell ref="CI213:CT213"/>
    <mergeCell ref="CI215:CT215"/>
    <mergeCell ref="CI209:CT209"/>
    <mergeCell ref="BU213:CH213"/>
    <mergeCell ref="CI210:CT210"/>
    <mergeCell ref="BU210:CH210"/>
    <mergeCell ref="CI228:CT228"/>
    <mergeCell ref="CI229:CT229"/>
    <mergeCell ref="CI220:CT220"/>
    <mergeCell ref="CI216:CT216"/>
    <mergeCell ref="BU220:CH220"/>
    <mergeCell ref="CI219:CT219"/>
    <mergeCell ref="BU227:CH227"/>
    <mergeCell ref="CI214:CT214"/>
    <mergeCell ref="CI223:CT223"/>
    <mergeCell ref="BU223:CH223"/>
    <mergeCell ref="CI233:CT233"/>
    <mergeCell ref="CI232:CT232"/>
    <mergeCell ref="AP221:BA221"/>
    <mergeCell ref="AP228:BA228"/>
    <mergeCell ref="AP222:BA222"/>
    <mergeCell ref="BH226:BI226"/>
    <mergeCell ref="BH228:BI228"/>
    <mergeCell ref="CI224:CT224"/>
    <mergeCell ref="BH215:BI215"/>
    <mergeCell ref="AP215:BA215"/>
    <mergeCell ref="BH216:BI216"/>
    <mergeCell ref="BH221:BI221"/>
    <mergeCell ref="BH208:BI208"/>
    <mergeCell ref="BH209:BI209"/>
    <mergeCell ref="AP220:BA220"/>
    <mergeCell ref="BH213:BI213"/>
    <mergeCell ref="BH212:BI212"/>
    <mergeCell ref="AP214:BA214"/>
    <mergeCell ref="AJ219:AL219"/>
    <mergeCell ref="AP212:BA212"/>
    <mergeCell ref="AP211:BA211"/>
    <mergeCell ref="AJ215:AL215"/>
    <mergeCell ref="AJ216:AL216"/>
    <mergeCell ref="AP216:BA216"/>
    <mergeCell ref="AP219:BA219"/>
    <mergeCell ref="BH164:BI164"/>
    <mergeCell ref="BH185:BI185"/>
    <mergeCell ref="A197:AI197"/>
    <mergeCell ref="AJ197:AL197"/>
    <mergeCell ref="AP197:BA197"/>
    <mergeCell ref="BH197:BI197"/>
    <mergeCell ref="A196:AI196"/>
    <mergeCell ref="AJ196:AL196"/>
    <mergeCell ref="AP177:BA177"/>
    <mergeCell ref="BH194:BI194"/>
    <mergeCell ref="BH163:BI163"/>
    <mergeCell ref="BU74:CH74"/>
    <mergeCell ref="BU149:CH149"/>
    <mergeCell ref="BH104:BI104"/>
    <mergeCell ref="BU121:CH121"/>
    <mergeCell ref="BU119:CH119"/>
    <mergeCell ref="BU120:CH120"/>
    <mergeCell ref="BU118:CH118"/>
    <mergeCell ref="BU112:CH112"/>
    <mergeCell ref="BH117:BI117"/>
    <mergeCell ref="CI73:CT73"/>
    <mergeCell ref="CI75:CT75"/>
    <mergeCell ref="CI84:CT84"/>
    <mergeCell ref="CI85:CT85"/>
    <mergeCell ref="CI74:CT74"/>
    <mergeCell ref="CI76:CT76"/>
    <mergeCell ref="CI82:CT82"/>
    <mergeCell ref="CI104:CT104"/>
    <mergeCell ref="A156:AI156"/>
    <mergeCell ref="A150:AI150"/>
    <mergeCell ref="A152:AI152"/>
    <mergeCell ref="A155:AI155"/>
    <mergeCell ref="A153:AI153"/>
    <mergeCell ref="A151:AI151"/>
    <mergeCell ref="BU113:CH113"/>
    <mergeCell ref="BH113:BI113"/>
    <mergeCell ref="BU116:CH116"/>
    <mergeCell ref="CI57:CT57"/>
    <mergeCell ref="BH53:BI53"/>
    <mergeCell ref="BU56:CH56"/>
    <mergeCell ref="BH81:BI81"/>
    <mergeCell ref="BH69:BI69"/>
    <mergeCell ref="CI80:CT80"/>
    <mergeCell ref="BU81:CH81"/>
    <mergeCell ref="CI81:CT81"/>
    <mergeCell ref="CI72:CT72"/>
    <mergeCell ref="CI70:CT70"/>
    <mergeCell ref="BH40:BI40"/>
    <mergeCell ref="AP42:BA42"/>
    <mergeCell ref="BU68:CH68"/>
    <mergeCell ref="BU67:CH67"/>
    <mergeCell ref="AP57:BA57"/>
    <mergeCell ref="BH61:BI61"/>
    <mergeCell ref="AP65:BA65"/>
    <mergeCell ref="BH65:BI65"/>
    <mergeCell ref="BU65:CH65"/>
    <mergeCell ref="BU61:CH61"/>
    <mergeCell ref="A40:AI40"/>
    <mergeCell ref="AJ40:AO40"/>
    <mergeCell ref="AP43:BA43"/>
    <mergeCell ref="A42:AI42"/>
    <mergeCell ref="AJ42:AO42"/>
    <mergeCell ref="A43:AI43"/>
    <mergeCell ref="AJ41:AO41"/>
    <mergeCell ref="BH41:BI41"/>
    <mergeCell ref="AP41:BA41"/>
    <mergeCell ref="BH45:BI45"/>
    <mergeCell ref="BH55:BI55"/>
    <mergeCell ref="BH42:BI42"/>
    <mergeCell ref="BH47:BI47"/>
    <mergeCell ref="AP45:BA45"/>
    <mergeCell ref="AP44:BA44"/>
    <mergeCell ref="AP48:BA48"/>
    <mergeCell ref="BH49:BI49"/>
    <mergeCell ref="BU52:CH52"/>
    <mergeCell ref="BH56:BI56"/>
    <mergeCell ref="BU84:CH84"/>
    <mergeCell ref="BU101:CH101"/>
    <mergeCell ref="BU70:CH70"/>
    <mergeCell ref="BU86:CH86"/>
    <mergeCell ref="BU85:CH85"/>
    <mergeCell ref="BU92:CH92"/>
    <mergeCell ref="BU93:CH93"/>
    <mergeCell ref="BU100:CH100"/>
    <mergeCell ref="BH118:BI118"/>
    <mergeCell ref="BU117:CH117"/>
    <mergeCell ref="AP194:BA194"/>
    <mergeCell ref="AP193:BA193"/>
    <mergeCell ref="AP55:BA55"/>
    <mergeCell ref="AJ118:AL118"/>
    <mergeCell ref="AP56:BA56"/>
    <mergeCell ref="AP183:BA183"/>
    <mergeCell ref="AP156:BA156"/>
    <mergeCell ref="AJ164:AL164"/>
    <mergeCell ref="AP187:BA187"/>
    <mergeCell ref="AP186:BA186"/>
    <mergeCell ref="AP192:BA192"/>
    <mergeCell ref="AP188:BA188"/>
    <mergeCell ref="AP173:BA173"/>
    <mergeCell ref="AP180:BA180"/>
    <mergeCell ref="AP159:BA159"/>
    <mergeCell ref="A136:AI136"/>
    <mergeCell ref="AJ130:AO130"/>
    <mergeCell ref="AJ145:AL145"/>
    <mergeCell ref="A195:AI195"/>
    <mergeCell ref="A193:AI193"/>
    <mergeCell ref="AJ193:AL193"/>
    <mergeCell ref="A194:AI194"/>
    <mergeCell ref="AJ194:AL194"/>
    <mergeCell ref="AP184:BA184"/>
    <mergeCell ref="A158:AI158"/>
    <mergeCell ref="A199:AI199"/>
    <mergeCell ref="AJ199:AL199"/>
    <mergeCell ref="AJ203:AL203"/>
    <mergeCell ref="AJ119:AL119"/>
    <mergeCell ref="AJ132:AO132"/>
    <mergeCell ref="A149:AI149"/>
    <mergeCell ref="AJ149:AL149"/>
    <mergeCell ref="AJ126:AL126"/>
    <mergeCell ref="AJ165:AL165"/>
    <mergeCell ref="AJ136:AO136"/>
    <mergeCell ref="A140:AI140"/>
    <mergeCell ref="A201:AI201"/>
    <mergeCell ref="AJ201:AL201"/>
    <mergeCell ref="A200:AI200"/>
    <mergeCell ref="AJ200:AL200"/>
    <mergeCell ref="A139:AI139"/>
    <mergeCell ref="A145:AI145"/>
    <mergeCell ref="AJ137:AO137"/>
    <mergeCell ref="A143:AI143"/>
    <mergeCell ref="AP204:BA204"/>
    <mergeCell ref="AJ214:AL214"/>
    <mergeCell ref="AP199:BA199"/>
    <mergeCell ref="AP201:BA201"/>
    <mergeCell ref="AP203:BA203"/>
    <mergeCell ref="AP205:BA205"/>
    <mergeCell ref="AP206:BA206"/>
    <mergeCell ref="AP207:BA207"/>
    <mergeCell ref="AP208:BA208"/>
    <mergeCell ref="AJ208:AL208"/>
    <mergeCell ref="CI197:CT197"/>
    <mergeCell ref="BU202:CH202"/>
    <mergeCell ref="CI202:CT202"/>
    <mergeCell ref="BU200:CH200"/>
    <mergeCell ref="CI207:CT207"/>
    <mergeCell ref="CI204:CT204"/>
    <mergeCell ref="BU206:CH206"/>
    <mergeCell ref="BU199:CH199"/>
    <mergeCell ref="CI203:CT203"/>
    <mergeCell ref="CI199:CT199"/>
    <mergeCell ref="BU185:CH185"/>
    <mergeCell ref="BU191:CH191"/>
    <mergeCell ref="A215:AI215"/>
    <mergeCell ref="A216:AI216"/>
    <mergeCell ref="AJ207:AL207"/>
    <mergeCell ref="AJ204:AL204"/>
    <mergeCell ref="AP200:BA200"/>
    <mergeCell ref="AP202:BA202"/>
    <mergeCell ref="A204:AI204"/>
    <mergeCell ref="AJ205:AL205"/>
    <mergeCell ref="CI189:CT189"/>
    <mergeCell ref="CI185:CT185"/>
    <mergeCell ref="CI188:CT188"/>
    <mergeCell ref="CI186:CT186"/>
    <mergeCell ref="BH189:BI189"/>
    <mergeCell ref="BH192:BI192"/>
    <mergeCell ref="BU189:CH189"/>
    <mergeCell ref="BU192:CH192"/>
    <mergeCell ref="BU188:CH188"/>
    <mergeCell ref="BU187:CH187"/>
    <mergeCell ref="CI164:CT164"/>
    <mergeCell ref="CI180:CT180"/>
    <mergeCell ref="CI141:CT141"/>
    <mergeCell ref="CI165:CT165"/>
    <mergeCell ref="CI179:CT179"/>
    <mergeCell ref="CI172:CT172"/>
    <mergeCell ref="CI178:CT178"/>
    <mergeCell ref="CI169:CT169"/>
    <mergeCell ref="CI168:CT168"/>
    <mergeCell ref="CI170:CT170"/>
    <mergeCell ref="CI184:CT184"/>
    <mergeCell ref="CI187:CT187"/>
    <mergeCell ref="CI175:CT175"/>
    <mergeCell ref="CI173:CT173"/>
    <mergeCell ref="CI177:CT177"/>
    <mergeCell ref="CI181:CT181"/>
    <mergeCell ref="CI183:CT183"/>
    <mergeCell ref="CI182:CT182"/>
    <mergeCell ref="CI152:CT152"/>
    <mergeCell ref="CI125:CT125"/>
    <mergeCell ref="CI132:CT132"/>
    <mergeCell ref="CI149:CT149"/>
    <mergeCell ref="CI135:CT135"/>
    <mergeCell ref="CI140:CT140"/>
    <mergeCell ref="CI145:CT145"/>
    <mergeCell ref="CI142:CT142"/>
    <mergeCell ref="CI146:CT146"/>
    <mergeCell ref="BU1:CT1"/>
    <mergeCell ref="CI110:CT110"/>
    <mergeCell ref="CI59:CT59"/>
    <mergeCell ref="BU62:CH62"/>
    <mergeCell ref="CI64:CT64"/>
    <mergeCell ref="CI93:CT93"/>
    <mergeCell ref="CI109:CT109"/>
    <mergeCell ref="BU98:CH98"/>
    <mergeCell ref="BU64:CH64"/>
    <mergeCell ref="BU66:CH66"/>
    <mergeCell ref="BH203:BI203"/>
    <mergeCell ref="BU201:CH201"/>
    <mergeCell ref="BU198:CH198"/>
    <mergeCell ref="BU196:CH196"/>
    <mergeCell ref="BH200:BI200"/>
    <mergeCell ref="BH201:BI201"/>
    <mergeCell ref="BH202:BI202"/>
    <mergeCell ref="BU203:CH203"/>
    <mergeCell ref="BH198:BI198"/>
    <mergeCell ref="BH195:BI195"/>
    <mergeCell ref="BH199:BI199"/>
    <mergeCell ref="BU195:CH195"/>
    <mergeCell ref="BH196:BI196"/>
    <mergeCell ref="BH191:BI191"/>
    <mergeCell ref="BU197:CH197"/>
    <mergeCell ref="BH193:BI193"/>
    <mergeCell ref="BU193:CH193"/>
    <mergeCell ref="BU194:CH194"/>
    <mergeCell ref="BH188:BI188"/>
    <mergeCell ref="BU190:CH190"/>
    <mergeCell ref="AP196:BA196"/>
    <mergeCell ref="AP198:BA198"/>
    <mergeCell ref="BH151:BI151"/>
    <mergeCell ref="BH152:BI152"/>
    <mergeCell ref="BH183:BI183"/>
    <mergeCell ref="AP152:BA152"/>
    <mergeCell ref="BH156:BI156"/>
    <mergeCell ref="AP162:BA162"/>
    <mergeCell ref="CI115:CT115"/>
    <mergeCell ref="CI117:CT117"/>
    <mergeCell ref="CI126:CT126"/>
    <mergeCell ref="CI131:CT131"/>
    <mergeCell ref="CI120:CT120"/>
    <mergeCell ref="CI124:CT124"/>
    <mergeCell ref="CI121:CT121"/>
    <mergeCell ref="CI122:CT122"/>
    <mergeCell ref="CI123:CT123"/>
    <mergeCell ref="CI129:CT129"/>
    <mergeCell ref="CI119:CT119"/>
    <mergeCell ref="CI116:CT116"/>
    <mergeCell ref="CI118:CT118"/>
    <mergeCell ref="CI136:CT136"/>
    <mergeCell ref="BH148:BI148"/>
    <mergeCell ref="CI160:CT160"/>
    <mergeCell ref="CI158:CT158"/>
    <mergeCell ref="CI144:CT144"/>
    <mergeCell ref="CI139:CT139"/>
    <mergeCell ref="CI151:CT151"/>
    <mergeCell ref="BU125:CH125"/>
    <mergeCell ref="BH126:BI126"/>
    <mergeCell ref="BH132:BI132"/>
    <mergeCell ref="BU132:CH132"/>
    <mergeCell ref="BU126:CH126"/>
    <mergeCell ref="BH129:BI129"/>
    <mergeCell ref="BU129:CH129"/>
    <mergeCell ref="BU103:CH103"/>
    <mergeCell ref="BU102:CH102"/>
    <mergeCell ref="BU99:CH99"/>
    <mergeCell ref="CI100:CT100"/>
    <mergeCell ref="CI87:CT87"/>
    <mergeCell ref="BU107:CH107"/>
    <mergeCell ref="BU88:CH88"/>
    <mergeCell ref="BU87:CH87"/>
    <mergeCell ref="BU105:CH105"/>
    <mergeCell ref="BU96:CH96"/>
    <mergeCell ref="BU104:CH104"/>
    <mergeCell ref="CI89:CT89"/>
    <mergeCell ref="CI88:CT88"/>
    <mergeCell ref="CI114:CT114"/>
    <mergeCell ref="CI113:CT113"/>
    <mergeCell ref="CI103:CT103"/>
    <mergeCell ref="CI111:CT111"/>
    <mergeCell ref="CI108:CT108"/>
    <mergeCell ref="CI106:CT106"/>
    <mergeCell ref="CI107:CT107"/>
    <mergeCell ref="CI112:CT112"/>
    <mergeCell ref="BU69:CH69"/>
    <mergeCell ref="BU72:CH72"/>
    <mergeCell ref="CI86:CT86"/>
    <mergeCell ref="CI92:CT92"/>
    <mergeCell ref="CI91:CT91"/>
    <mergeCell ref="CI90:CT90"/>
    <mergeCell ref="CI71:CT71"/>
    <mergeCell ref="BU77:CH77"/>
    <mergeCell ref="BU80:CH80"/>
    <mergeCell ref="CI48:CT48"/>
    <mergeCell ref="CI77:CT77"/>
    <mergeCell ref="CI83:CT83"/>
    <mergeCell ref="CI66:CT66"/>
    <mergeCell ref="CI69:CT69"/>
    <mergeCell ref="CI56:CT56"/>
    <mergeCell ref="CI55:CT55"/>
    <mergeCell ref="CI68:CT68"/>
    <mergeCell ref="CI65:CT65"/>
    <mergeCell ref="CI67:CT67"/>
    <mergeCell ref="BU54:CH54"/>
    <mergeCell ref="BU48:CH48"/>
    <mergeCell ref="CI14:CT14"/>
    <mergeCell ref="CI15:CT15"/>
    <mergeCell ref="CI54:CT54"/>
    <mergeCell ref="CI40:CT40"/>
    <mergeCell ref="CI50:CT50"/>
    <mergeCell ref="CI46:CT46"/>
    <mergeCell ref="CI47:CT47"/>
    <mergeCell ref="CI49:CT49"/>
    <mergeCell ref="CI11:CT11"/>
    <mergeCell ref="BU10:CH10"/>
    <mergeCell ref="CI21:CT21"/>
    <mergeCell ref="CI52:CT52"/>
    <mergeCell ref="BU47:CH47"/>
    <mergeCell ref="CI12:CT12"/>
    <mergeCell ref="BU12:CH12"/>
    <mergeCell ref="CI13:CT13"/>
    <mergeCell ref="CI16:CT16"/>
    <mergeCell ref="BU46:CH46"/>
    <mergeCell ref="CI5:CT5"/>
    <mergeCell ref="CI6:CT6"/>
    <mergeCell ref="BT3:BT4"/>
    <mergeCell ref="BU5:CH5"/>
    <mergeCell ref="BU3:CH4"/>
    <mergeCell ref="BU6:CH6"/>
    <mergeCell ref="BU82:CH82"/>
    <mergeCell ref="CI45:CT45"/>
    <mergeCell ref="BU122:CH122"/>
    <mergeCell ref="CI53:CT53"/>
    <mergeCell ref="BU73:CH73"/>
    <mergeCell ref="BU71:CH71"/>
    <mergeCell ref="BU55:CH55"/>
    <mergeCell ref="BU57:CH57"/>
    <mergeCell ref="BU58:CH58"/>
    <mergeCell ref="BU60:CH60"/>
    <mergeCell ref="CI252:CT252"/>
    <mergeCell ref="CI62:CT62"/>
    <mergeCell ref="A64:AI64"/>
    <mergeCell ref="AJ64:AL64"/>
    <mergeCell ref="AP63:BA63"/>
    <mergeCell ref="BH63:BI63"/>
    <mergeCell ref="BU252:CH252"/>
    <mergeCell ref="BU140:CH140"/>
    <mergeCell ref="BU91:CH91"/>
    <mergeCell ref="BU83:CH83"/>
    <mergeCell ref="A252:AI252"/>
    <mergeCell ref="AJ252:AO252"/>
    <mergeCell ref="AP252:BA252"/>
    <mergeCell ref="BB252:BS252"/>
    <mergeCell ref="AJ63:AL63"/>
    <mergeCell ref="A62:AI62"/>
    <mergeCell ref="AJ62:AL62"/>
    <mergeCell ref="BH64:BI64"/>
    <mergeCell ref="AJ68:AL68"/>
    <mergeCell ref="AP64:BA64"/>
    <mergeCell ref="CI41:CT41"/>
    <mergeCell ref="CI44:CT44"/>
    <mergeCell ref="CI42:CT42"/>
    <mergeCell ref="CI43:CT43"/>
    <mergeCell ref="BU41:CH41"/>
    <mergeCell ref="BU42:CH42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CI3:CT4"/>
    <mergeCell ref="A6:AI6"/>
    <mergeCell ref="CI10:CT10"/>
    <mergeCell ref="CI9:CT9"/>
    <mergeCell ref="AP7:BA7"/>
    <mergeCell ref="CI8:CT8"/>
    <mergeCell ref="CI20:CT20"/>
    <mergeCell ref="CI19:CT19"/>
    <mergeCell ref="BU19:CH19"/>
    <mergeCell ref="CI17:CT17"/>
    <mergeCell ref="CI18:CT18"/>
    <mergeCell ref="BH7:BI7"/>
    <mergeCell ref="AJ10:AO10"/>
    <mergeCell ref="AP10:BA10"/>
    <mergeCell ref="AJ5:AO5"/>
    <mergeCell ref="AP5:BA5"/>
    <mergeCell ref="BB5:BS5"/>
    <mergeCell ref="BH6:BI6"/>
    <mergeCell ref="A7:AI7"/>
    <mergeCell ref="AP6:BA6"/>
    <mergeCell ref="A8:AI8"/>
    <mergeCell ref="BU9:CH9"/>
    <mergeCell ref="BU8:CH8"/>
    <mergeCell ref="A9:AI9"/>
    <mergeCell ref="AJ9:AO9"/>
    <mergeCell ref="AP8:BA8"/>
    <mergeCell ref="AJ7:AL7"/>
    <mergeCell ref="BH8:BI8"/>
    <mergeCell ref="BU11:CH11"/>
    <mergeCell ref="A12:AI12"/>
    <mergeCell ref="A11:AI11"/>
    <mergeCell ref="BH12:BI12"/>
    <mergeCell ref="AJ12:AO12"/>
    <mergeCell ref="AJ11:AO11"/>
    <mergeCell ref="A10:AI10"/>
    <mergeCell ref="AJ8:AL8"/>
    <mergeCell ref="BH11:BI11"/>
    <mergeCell ref="AP12:BA12"/>
    <mergeCell ref="BH10:BI10"/>
    <mergeCell ref="BB9:BS9"/>
    <mergeCell ref="AP9:BA9"/>
    <mergeCell ref="AP11:BA11"/>
    <mergeCell ref="BU13:CH13"/>
    <mergeCell ref="BU16:CH16"/>
    <mergeCell ref="BU21:CH21"/>
    <mergeCell ref="BU18:CH18"/>
    <mergeCell ref="BU14:CH14"/>
    <mergeCell ref="BU15:CH15"/>
    <mergeCell ref="BU17:CH17"/>
    <mergeCell ref="BU20:CH20"/>
    <mergeCell ref="BH15:BI15"/>
    <mergeCell ref="BH16:BI16"/>
    <mergeCell ref="A16:AI16"/>
    <mergeCell ref="A14:AI14"/>
    <mergeCell ref="AP14:BA14"/>
    <mergeCell ref="AJ14:AL14"/>
    <mergeCell ref="AP15:BA15"/>
    <mergeCell ref="AJ15:AL15"/>
    <mergeCell ref="A15:AI15"/>
    <mergeCell ref="A13:AI13"/>
    <mergeCell ref="AJ13:AO13"/>
    <mergeCell ref="AP13:BA13"/>
    <mergeCell ref="BH14:BI14"/>
    <mergeCell ref="BH13:BI13"/>
    <mergeCell ref="BB19:BS19"/>
    <mergeCell ref="AP18:BA18"/>
    <mergeCell ref="BB18:BS18"/>
    <mergeCell ref="BH17:BI17"/>
    <mergeCell ref="AJ19:AO19"/>
    <mergeCell ref="AP17:BA17"/>
    <mergeCell ref="AP16:BA16"/>
    <mergeCell ref="AP19:BA19"/>
    <mergeCell ref="AJ16:AL16"/>
    <mergeCell ref="AJ17:AL17"/>
    <mergeCell ref="A17:AI17"/>
    <mergeCell ref="A24:AI24"/>
    <mergeCell ref="AJ23:AL23"/>
    <mergeCell ref="A18:AI18"/>
    <mergeCell ref="AJ18:AO18"/>
    <mergeCell ref="A19:AI19"/>
    <mergeCell ref="A22:AI22"/>
    <mergeCell ref="AJ22:AL22"/>
    <mergeCell ref="A21:AI21"/>
    <mergeCell ref="AJ20:AL20"/>
    <mergeCell ref="CI30:CT30"/>
    <mergeCell ref="CI29:CT29"/>
    <mergeCell ref="BU29:CH29"/>
    <mergeCell ref="AP21:BA21"/>
    <mergeCell ref="AP22:BA22"/>
    <mergeCell ref="BH22:BI22"/>
    <mergeCell ref="CI28:CT28"/>
    <mergeCell ref="AP23:BA23"/>
    <mergeCell ref="AJ21:AL21"/>
    <mergeCell ref="CI22:CT22"/>
    <mergeCell ref="BU23:CH23"/>
    <mergeCell ref="BH20:BI20"/>
    <mergeCell ref="A20:AI20"/>
    <mergeCell ref="AP20:BA20"/>
    <mergeCell ref="CI24:CT24"/>
    <mergeCell ref="BU24:CH24"/>
    <mergeCell ref="A27:AI27"/>
    <mergeCell ref="AJ28:AL28"/>
    <mergeCell ref="AJ25:AL25"/>
    <mergeCell ref="BH21:BI21"/>
    <mergeCell ref="BU22:CH22"/>
    <mergeCell ref="CI23:CT23"/>
    <mergeCell ref="A23:AI23"/>
    <mergeCell ref="BH23:BI23"/>
    <mergeCell ref="BH28:BI28"/>
    <mergeCell ref="A25:AI25"/>
    <mergeCell ref="BH25:BI25"/>
    <mergeCell ref="A26:AI26"/>
    <mergeCell ref="A28:AI28"/>
    <mergeCell ref="AJ27:AL27"/>
    <mergeCell ref="AJ36:AO36"/>
    <mergeCell ref="AP36:BA36"/>
    <mergeCell ref="CI27:CT27"/>
    <mergeCell ref="AP32:BA32"/>
    <mergeCell ref="BH32:BI32"/>
    <mergeCell ref="BU30:CH30"/>
    <mergeCell ref="BU28:CH28"/>
    <mergeCell ref="BU27:CH27"/>
    <mergeCell ref="AP27:BA27"/>
    <mergeCell ref="AP28:BA28"/>
    <mergeCell ref="AJ31:AO31"/>
    <mergeCell ref="CI32:CT32"/>
    <mergeCell ref="AJ24:AL24"/>
    <mergeCell ref="BH24:BI24"/>
    <mergeCell ref="AP24:BA24"/>
    <mergeCell ref="AP25:BA25"/>
    <mergeCell ref="BU25:CH25"/>
    <mergeCell ref="CI26:CT26"/>
    <mergeCell ref="CI25:CT25"/>
    <mergeCell ref="BU26:CH26"/>
    <mergeCell ref="A30:AI30"/>
    <mergeCell ref="AJ30:AO30"/>
    <mergeCell ref="AP30:BA30"/>
    <mergeCell ref="A29:AI29"/>
    <mergeCell ref="AJ29:AO29"/>
    <mergeCell ref="BH30:BI30"/>
    <mergeCell ref="BH29:BI29"/>
    <mergeCell ref="AJ26:AL26"/>
    <mergeCell ref="AP26:BA26"/>
    <mergeCell ref="BH26:BI26"/>
    <mergeCell ref="CI36:CT36"/>
    <mergeCell ref="BH37:BI37"/>
    <mergeCell ref="A36:AI36"/>
    <mergeCell ref="BH27:BI27"/>
    <mergeCell ref="A32:AI32"/>
    <mergeCell ref="AJ32:AO32"/>
    <mergeCell ref="A34:AI34"/>
    <mergeCell ref="AP29:BA29"/>
    <mergeCell ref="BU36:CH36"/>
    <mergeCell ref="BH35:BI35"/>
    <mergeCell ref="BU34:CH34"/>
    <mergeCell ref="BH36:BI36"/>
    <mergeCell ref="BH31:BI31"/>
    <mergeCell ref="BU31:CH31"/>
    <mergeCell ref="BU32:CH32"/>
    <mergeCell ref="A33:AI33"/>
    <mergeCell ref="AJ33:AO33"/>
    <mergeCell ref="AP33:BA33"/>
    <mergeCell ref="AJ35:AO35"/>
    <mergeCell ref="AP35:BA35"/>
    <mergeCell ref="A35:AI35"/>
    <mergeCell ref="AJ34:AO34"/>
    <mergeCell ref="AP34:BA34"/>
    <mergeCell ref="CI33:CT33"/>
    <mergeCell ref="BU35:CH35"/>
    <mergeCell ref="BH34:BI34"/>
    <mergeCell ref="CI35:CT35"/>
    <mergeCell ref="CI34:CT34"/>
    <mergeCell ref="BH33:BI33"/>
    <mergeCell ref="BU33:CH33"/>
    <mergeCell ref="A39:AI39"/>
    <mergeCell ref="BH38:BI38"/>
    <mergeCell ref="CI38:CT38"/>
    <mergeCell ref="BU37:CH37"/>
    <mergeCell ref="BU39:CH39"/>
    <mergeCell ref="BU38:CH38"/>
    <mergeCell ref="CI39:CT39"/>
    <mergeCell ref="CI37:CT37"/>
    <mergeCell ref="BH39:BI39"/>
    <mergeCell ref="A37:AI37"/>
    <mergeCell ref="AJ37:AO37"/>
    <mergeCell ref="AP37:BA37"/>
    <mergeCell ref="AJ39:AO39"/>
    <mergeCell ref="AP39:BA39"/>
    <mergeCell ref="AP38:BA38"/>
    <mergeCell ref="AJ38:AL38"/>
    <mergeCell ref="A38:AI38"/>
    <mergeCell ref="A46:AI46"/>
    <mergeCell ref="BU44:CH44"/>
    <mergeCell ref="BU45:CH45"/>
    <mergeCell ref="BU43:CH43"/>
    <mergeCell ref="AJ46:AL46"/>
    <mergeCell ref="AJ44:AL44"/>
    <mergeCell ref="AJ43:AO43"/>
    <mergeCell ref="BH46:BI46"/>
    <mergeCell ref="BH44:BI44"/>
    <mergeCell ref="CI51:CT51"/>
    <mergeCell ref="A53:AI53"/>
    <mergeCell ref="BU40:CH40"/>
    <mergeCell ref="A45:AI45"/>
    <mergeCell ref="AJ45:AO45"/>
    <mergeCell ref="BH43:BI43"/>
    <mergeCell ref="A44:AI44"/>
    <mergeCell ref="A41:AI41"/>
    <mergeCell ref="AP40:BA40"/>
    <mergeCell ref="AP47:BA47"/>
    <mergeCell ref="AP46:BA46"/>
    <mergeCell ref="BH48:BI48"/>
    <mergeCell ref="BH54:BI54"/>
    <mergeCell ref="BH50:BI50"/>
    <mergeCell ref="AP53:BA53"/>
    <mergeCell ref="BU49:CH49"/>
    <mergeCell ref="BU51:CH51"/>
    <mergeCell ref="BH51:BI51"/>
    <mergeCell ref="BU50:CH50"/>
    <mergeCell ref="BU53:CH53"/>
    <mergeCell ref="BH52:BI52"/>
    <mergeCell ref="AP50:BA50"/>
    <mergeCell ref="A54:AI54"/>
    <mergeCell ref="AP54:BA54"/>
    <mergeCell ref="AP49:BA49"/>
    <mergeCell ref="AP52:BA52"/>
    <mergeCell ref="AJ50:AL50"/>
    <mergeCell ref="AP51:BA51"/>
    <mergeCell ref="A52:AI52"/>
    <mergeCell ref="AJ52:AL52"/>
    <mergeCell ref="AJ53:AL53"/>
    <mergeCell ref="AJ54:AL54"/>
    <mergeCell ref="AJ55:AL55"/>
    <mergeCell ref="AP58:BA58"/>
    <mergeCell ref="A57:AI57"/>
    <mergeCell ref="A56:AI56"/>
    <mergeCell ref="A58:AI58"/>
    <mergeCell ref="AJ56:AL56"/>
    <mergeCell ref="AJ59:AL59"/>
    <mergeCell ref="A61:AI61"/>
    <mergeCell ref="AJ60:AL60"/>
    <mergeCell ref="A60:AI60"/>
    <mergeCell ref="AJ61:AL61"/>
    <mergeCell ref="BH57:BI57"/>
    <mergeCell ref="BH58:BI58"/>
    <mergeCell ref="AJ57:AL57"/>
    <mergeCell ref="AJ58:AL58"/>
    <mergeCell ref="AP60:BA60"/>
    <mergeCell ref="AP59:BA59"/>
    <mergeCell ref="CI61:CT61"/>
    <mergeCell ref="BU63:CH63"/>
    <mergeCell ref="AP62:BA62"/>
    <mergeCell ref="AP61:BA61"/>
    <mergeCell ref="BH60:BI60"/>
    <mergeCell ref="CI60:CT60"/>
    <mergeCell ref="BH59:BI59"/>
    <mergeCell ref="BU59:CH59"/>
    <mergeCell ref="CI58:CT58"/>
    <mergeCell ref="CI63:CT63"/>
    <mergeCell ref="BH62:BI62"/>
    <mergeCell ref="AP66:BA66"/>
    <mergeCell ref="AP70:BA70"/>
    <mergeCell ref="AJ67:AL67"/>
    <mergeCell ref="AJ70:AO70"/>
    <mergeCell ref="AJ69:AL69"/>
    <mergeCell ref="AP68:BA68"/>
    <mergeCell ref="AP69:BA69"/>
    <mergeCell ref="AP67:BA67"/>
    <mergeCell ref="AP81:BA81"/>
    <mergeCell ref="AJ75:AO75"/>
    <mergeCell ref="AJ73:AO73"/>
    <mergeCell ref="AP71:BA71"/>
    <mergeCell ref="AP73:BA73"/>
    <mergeCell ref="AP74:BA74"/>
    <mergeCell ref="AP72:BA72"/>
    <mergeCell ref="AJ77:AL77"/>
    <mergeCell ref="AP76:BA76"/>
    <mergeCell ref="A99:AI99"/>
    <mergeCell ref="A92:AI92"/>
    <mergeCell ref="A93:AI93"/>
    <mergeCell ref="A96:AI96"/>
    <mergeCell ref="A95:AI95"/>
    <mergeCell ref="A94:AI94"/>
    <mergeCell ref="A97:AI97"/>
    <mergeCell ref="A85:AI85"/>
    <mergeCell ref="AP85:BA85"/>
    <mergeCell ref="AJ84:AO84"/>
    <mergeCell ref="AP80:BA80"/>
    <mergeCell ref="A83:AI83"/>
    <mergeCell ref="A82:AI82"/>
    <mergeCell ref="AJ109:AL109"/>
    <mergeCell ref="A110:AI110"/>
    <mergeCell ref="A101:AI101"/>
    <mergeCell ref="AJ104:AO104"/>
    <mergeCell ref="A105:AI105"/>
    <mergeCell ref="AJ110:AL110"/>
    <mergeCell ref="AJ106:AL106"/>
    <mergeCell ref="A107:AI107"/>
    <mergeCell ref="A109:AI109"/>
    <mergeCell ref="A102:AI102"/>
    <mergeCell ref="AJ105:AO105"/>
    <mergeCell ref="AJ102:AO102"/>
    <mergeCell ref="AP103:BA103"/>
    <mergeCell ref="A100:AI100"/>
    <mergeCell ref="AP105:BA105"/>
    <mergeCell ref="A103:AI103"/>
    <mergeCell ref="AJ103:AO103"/>
    <mergeCell ref="A104:AI104"/>
    <mergeCell ref="BH87:BI87"/>
    <mergeCell ref="BH110:BI110"/>
    <mergeCell ref="AP96:BA96"/>
    <mergeCell ref="BH85:BI85"/>
    <mergeCell ref="BH92:BI92"/>
    <mergeCell ref="AP100:BA100"/>
    <mergeCell ref="BH96:BI96"/>
    <mergeCell ref="AP94:BA94"/>
    <mergeCell ref="BH109:BI109"/>
    <mergeCell ref="BH100:BI100"/>
    <mergeCell ref="BH93:BI93"/>
    <mergeCell ref="AP93:BA93"/>
    <mergeCell ref="AP98:BA98"/>
    <mergeCell ref="AJ100:AL100"/>
    <mergeCell ref="AJ98:AL98"/>
    <mergeCell ref="AJ99:AO99"/>
    <mergeCell ref="BH99:BI99"/>
    <mergeCell ref="AJ97:AO97"/>
    <mergeCell ref="AP97:BA97"/>
    <mergeCell ref="BH97:BI97"/>
    <mergeCell ref="BH111:BI111"/>
    <mergeCell ref="BH98:BI98"/>
    <mergeCell ref="BH94:BI94"/>
    <mergeCell ref="BH105:BI105"/>
    <mergeCell ref="BH102:BI102"/>
    <mergeCell ref="BU115:CH115"/>
    <mergeCell ref="BH114:BI114"/>
    <mergeCell ref="BH115:BI115"/>
    <mergeCell ref="BU110:CH110"/>
    <mergeCell ref="BU111:CH111"/>
    <mergeCell ref="AP115:BA115"/>
    <mergeCell ref="BU114:CH114"/>
    <mergeCell ref="BH101:BI101"/>
    <mergeCell ref="BH103:BI103"/>
    <mergeCell ref="A115:AI115"/>
    <mergeCell ref="A114:AI114"/>
    <mergeCell ref="AP114:BA114"/>
    <mergeCell ref="AJ101:AO101"/>
    <mergeCell ref="AJ107:AO107"/>
    <mergeCell ref="AP109:BA109"/>
    <mergeCell ref="AP110:BA110"/>
    <mergeCell ref="AP107:BA107"/>
    <mergeCell ref="A113:AI113"/>
    <mergeCell ref="AJ111:AL111"/>
    <mergeCell ref="AJ113:AL113"/>
    <mergeCell ref="A121:AI121"/>
    <mergeCell ref="AJ121:AL121"/>
    <mergeCell ref="AJ115:AL115"/>
    <mergeCell ref="AJ114:AL114"/>
    <mergeCell ref="A118:AI118"/>
    <mergeCell ref="A117:AI117"/>
    <mergeCell ref="A119:AI119"/>
    <mergeCell ref="A116:AI116"/>
    <mergeCell ref="A120:AI120"/>
    <mergeCell ref="A123:AI123"/>
    <mergeCell ref="AP122:BA122"/>
    <mergeCell ref="A122:AI122"/>
    <mergeCell ref="AJ122:AL122"/>
    <mergeCell ref="AP120:BA120"/>
    <mergeCell ref="AJ120:AO120"/>
    <mergeCell ref="AP121:BA121"/>
    <mergeCell ref="AP123:BA123"/>
    <mergeCell ref="CI127:CT127"/>
    <mergeCell ref="BH128:BI128"/>
    <mergeCell ref="BH127:BI127"/>
    <mergeCell ref="BU127:CH127"/>
    <mergeCell ref="BH123:BI123"/>
    <mergeCell ref="BH121:BI121"/>
    <mergeCell ref="BU124:CH124"/>
    <mergeCell ref="BH125:BI125"/>
    <mergeCell ref="BH131:BI131"/>
    <mergeCell ref="BU133:CH133"/>
    <mergeCell ref="CI133:CT133"/>
    <mergeCell ref="CI128:CT128"/>
    <mergeCell ref="CI130:CT130"/>
    <mergeCell ref="BU128:CH128"/>
    <mergeCell ref="BU131:CH131"/>
    <mergeCell ref="BU130:CH130"/>
    <mergeCell ref="BH133:BI133"/>
    <mergeCell ref="BH140:BI140"/>
    <mergeCell ref="BH137:BI137"/>
    <mergeCell ref="AP137:BA137"/>
    <mergeCell ref="BU137:CH137"/>
    <mergeCell ref="CI137:CT137"/>
    <mergeCell ref="BH139:BI139"/>
    <mergeCell ref="BU138:CH138"/>
    <mergeCell ref="BU139:CH139"/>
    <mergeCell ref="BU134:CH134"/>
    <mergeCell ref="CI134:CT134"/>
    <mergeCell ref="AP135:BA135"/>
    <mergeCell ref="CI138:CT138"/>
    <mergeCell ref="BU136:CH136"/>
    <mergeCell ref="BH134:BI134"/>
    <mergeCell ref="AP136:BA136"/>
    <mergeCell ref="BH135:BI135"/>
    <mergeCell ref="BU135:CH135"/>
    <mergeCell ref="AP134:BA134"/>
    <mergeCell ref="A131:AI131"/>
    <mergeCell ref="A124:AI124"/>
    <mergeCell ref="AP124:BA124"/>
    <mergeCell ref="AJ124:AL124"/>
    <mergeCell ref="A125:AI125"/>
    <mergeCell ref="AP125:BA125"/>
    <mergeCell ref="AJ125:AL125"/>
    <mergeCell ref="AP130:BA130"/>
    <mergeCell ref="AP131:BA131"/>
    <mergeCell ref="AJ139:AO139"/>
    <mergeCell ref="AJ135:AO135"/>
    <mergeCell ref="A128:AI128"/>
    <mergeCell ref="AJ128:AL128"/>
    <mergeCell ref="AP129:BA129"/>
    <mergeCell ref="AJ134:AO134"/>
    <mergeCell ref="AP133:BA133"/>
    <mergeCell ref="AP132:BA132"/>
    <mergeCell ref="A129:AI129"/>
    <mergeCell ref="AJ129:AO129"/>
    <mergeCell ref="AJ142:AL142"/>
    <mergeCell ref="A126:AI126"/>
    <mergeCell ref="AP126:BA126"/>
    <mergeCell ref="A127:AI127"/>
    <mergeCell ref="AJ127:AL127"/>
    <mergeCell ref="BH141:BI141"/>
    <mergeCell ref="AP141:BA141"/>
    <mergeCell ref="AJ141:AL141"/>
    <mergeCell ref="A138:AI138"/>
    <mergeCell ref="AP140:BA140"/>
    <mergeCell ref="BU141:CH141"/>
    <mergeCell ref="AJ131:AO131"/>
    <mergeCell ref="A132:AI132"/>
    <mergeCell ref="A137:AI137"/>
    <mergeCell ref="A130:AI130"/>
    <mergeCell ref="A144:AI144"/>
    <mergeCell ref="A133:AI133"/>
    <mergeCell ref="AJ133:AO133"/>
    <mergeCell ref="A134:AI134"/>
    <mergeCell ref="A135:AI135"/>
    <mergeCell ref="CI150:CT150"/>
    <mergeCell ref="BU150:CH150"/>
    <mergeCell ref="BH144:BI144"/>
    <mergeCell ref="AJ143:AL143"/>
    <mergeCell ref="AJ138:AO138"/>
    <mergeCell ref="A142:AI142"/>
    <mergeCell ref="A141:AI141"/>
    <mergeCell ref="AJ140:AO140"/>
    <mergeCell ref="BU142:CH142"/>
    <mergeCell ref="BH142:BI142"/>
    <mergeCell ref="CI148:CT148"/>
    <mergeCell ref="BH145:BI145"/>
    <mergeCell ref="AJ144:AL144"/>
    <mergeCell ref="BU144:CH144"/>
    <mergeCell ref="AP144:BA144"/>
    <mergeCell ref="CI143:CT143"/>
    <mergeCell ref="BU147:CH147"/>
    <mergeCell ref="BU143:CH143"/>
    <mergeCell ref="BH143:BI143"/>
    <mergeCell ref="CI147:CT147"/>
    <mergeCell ref="A146:AI146"/>
    <mergeCell ref="AJ147:AL147"/>
    <mergeCell ref="AJ146:AL146"/>
    <mergeCell ref="BU146:CH146"/>
    <mergeCell ref="BH146:BI146"/>
    <mergeCell ref="A147:AI147"/>
    <mergeCell ref="BH147:BI147"/>
    <mergeCell ref="A148:AI148"/>
    <mergeCell ref="AJ148:AL148"/>
    <mergeCell ref="AP150:BA150"/>
    <mergeCell ref="AJ150:AL150"/>
    <mergeCell ref="AP148:BA148"/>
    <mergeCell ref="BU151:CH151"/>
    <mergeCell ref="BU148:CH148"/>
    <mergeCell ref="BH150:BI150"/>
    <mergeCell ref="BU152:CH152"/>
    <mergeCell ref="AJ151:AO151"/>
    <mergeCell ref="AP151:BA151"/>
    <mergeCell ref="AJ153:AL153"/>
    <mergeCell ref="CI154:CT154"/>
    <mergeCell ref="A162:AI162"/>
    <mergeCell ref="CI155:CT155"/>
    <mergeCell ref="BH161:BI161"/>
    <mergeCell ref="AJ158:AO158"/>
    <mergeCell ref="BH154:BI154"/>
    <mergeCell ref="BU159:CH159"/>
    <mergeCell ref="A160:AI160"/>
    <mergeCell ref="CI153:CT153"/>
    <mergeCell ref="A159:AI159"/>
    <mergeCell ref="AJ159:AL159"/>
    <mergeCell ref="BU153:CH153"/>
    <mergeCell ref="AJ156:AL156"/>
    <mergeCell ref="BU155:CH155"/>
    <mergeCell ref="BH155:BI155"/>
    <mergeCell ref="AP155:BA155"/>
    <mergeCell ref="AP154:BA154"/>
    <mergeCell ref="BU154:CH154"/>
    <mergeCell ref="BH153:BI153"/>
    <mergeCell ref="A157:AI157"/>
    <mergeCell ref="AJ155:AL155"/>
    <mergeCell ref="AJ154:AL154"/>
    <mergeCell ref="BU156:CH156"/>
    <mergeCell ref="AP153:BA153"/>
    <mergeCell ref="CI156:CT156"/>
    <mergeCell ref="BH159:BI159"/>
    <mergeCell ref="AP160:BA160"/>
    <mergeCell ref="BH160:BI160"/>
    <mergeCell ref="AP158:BA158"/>
    <mergeCell ref="BH158:BI158"/>
    <mergeCell ref="BU157:CH157"/>
    <mergeCell ref="CI159:CT159"/>
    <mergeCell ref="BU160:CH160"/>
    <mergeCell ref="BU158:CH158"/>
    <mergeCell ref="AJ166:AO166"/>
    <mergeCell ref="A168:AI168"/>
    <mergeCell ref="A161:AI161"/>
    <mergeCell ref="AP161:BA161"/>
    <mergeCell ref="AJ163:AL163"/>
    <mergeCell ref="AP163:BA163"/>
    <mergeCell ref="AJ161:AL161"/>
    <mergeCell ref="A163:AI163"/>
    <mergeCell ref="AJ162:AL162"/>
    <mergeCell ref="AP167:BA167"/>
    <mergeCell ref="A164:AI164"/>
    <mergeCell ref="A165:AI165"/>
    <mergeCell ref="AP165:BA165"/>
    <mergeCell ref="AP164:BA164"/>
    <mergeCell ref="AJ167:AL167"/>
    <mergeCell ref="AJ169:AL169"/>
    <mergeCell ref="A169:AI169"/>
    <mergeCell ref="AP169:BA169"/>
    <mergeCell ref="A166:AI166"/>
    <mergeCell ref="AP166:BA166"/>
    <mergeCell ref="AJ168:AL168"/>
    <mergeCell ref="AP168:BA168"/>
    <mergeCell ref="BH168:BI168"/>
    <mergeCell ref="A176:AI176"/>
    <mergeCell ref="AP176:BA176"/>
    <mergeCell ref="A170:AI170"/>
    <mergeCell ref="AP170:BA170"/>
    <mergeCell ref="AJ170:AL170"/>
    <mergeCell ref="A175:AI175"/>
    <mergeCell ref="AP175:BA175"/>
    <mergeCell ref="A172:AI172"/>
    <mergeCell ref="A173:AI173"/>
    <mergeCell ref="AJ172:AL172"/>
    <mergeCell ref="A174:AI174"/>
    <mergeCell ref="AJ173:AO173"/>
    <mergeCell ref="AJ174:AL174"/>
    <mergeCell ref="AJ175:AO175"/>
    <mergeCell ref="A180:AI180"/>
    <mergeCell ref="A182:AI182"/>
    <mergeCell ref="A181:AI181"/>
    <mergeCell ref="A177:AI177"/>
    <mergeCell ref="AP179:BA179"/>
    <mergeCell ref="AJ179:AL179"/>
    <mergeCell ref="A178:AI178"/>
    <mergeCell ref="AJ177:AL177"/>
    <mergeCell ref="A179:AI179"/>
    <mergeCell ref="AP181:BA181"/>
    <mergeCell ref="BH180:BI180"/>
    <mergeCell ref="BH182:BI182"/>
    <mergeCell ref="AP182:BA182"/>
    <mergeCell ref="BH181:BI181"/>
    <mergeCell ref="AJ176:AL176"/>
    <mergeCell ref="BH179:BI179"/>
    <mergeCell ref="BH177:BI177"/>
    <mergeCell ref="AP178:BA178"/>
    <mergeCell ref="AJ187:AL187"/>
    <mergeCell ref="AJ180:AL180"/>
    <mergeCell ref="AJ192:AL192"/>
    <mergeCell ref="A187:AI187"/>
    <mergeCell ref="A186:AI186"/>
    <mergeCell ref="A183:AI183"/>
    <mergeCell ref="AJ183:AL183"/>
    <mergeCell ref="AJ190:AL190"/>
    <mergeCell ref="AJ186:AL186"/>
    <mergeCell ref="AJ181:AL181"/>
    <mergeCell ref="AJ189:AL189"/>
    <mergeCell ref="A192:AI192"/>
    <mergeCell ref="A189:AI189"/>
    <mergeCell ref="AJ209:AO209"/>
    <mergeCell ref="A218:AI218"/>
    <mergeCell ref="A214:AI214"/>
    <mergeCell ref="A202:AI202"/>
    <mergeCell ref="AJ202:AL202"/>
    <mergeCell ref="A217:AI217"/>
    <mergeCell ref="AJ195:AL195"/>
    <mergeCell ref="A211:AI211"/>
    <mergeCell ref="A213:AI213"/>
    <mergeCell ref="AJ211:AO211"/>
    <mergeCell ref="A210:AI210"/>
    <mergeCell ref="AJ212:AO212"/>
    <mergeCell ref="A198:AI198"/>
    <mergeCell ref="A212:AI212"/>
    <mergeCell ref="AJ206:AL206"/>
    <mergeCell ref="A206:AI206"/>
    <mergeCell ref="A209:AI209"/>
    <mergeCell ref="A190:AI190"/>
    <mergeCell ref="A205:AI205"/>
    <mergeCell ref="A208:AI208"/>
    <mergeCell ref="AP218:BA218"/>
    <mergeCell ref="AP217:BA217"/>
    <mergeCell ref="AJ217:AL217"/>
    <mergeCell ref="A222:AI222"/>
    <mergeCell ref="AJ222:AL222"/>
    <mergeCell ref="A188:AI188"/>
    <mergeCell ref="AP209:BA209"/>
    <mergeCell ref="AJ188:AL188"/>
    <mergeCell ref="A207:AI207"/>
    <mergeCell ref="A203:AI203"/>
    <mergeCell ref="A219:AI219"/>
    <mergeCell ref="A221:AI221"/>
    <mergeCell ref="AJ221:AL221"/>
    <mergeCell ref="A220:AI220"/>
    <mergeCell ref="AJ220:AL220"/>
    <mergeCell ref="AJ218:AL218"/>
    <mergeCell ref="AP224:BA224"/>
    <mergeCell ref="A223:AI223"/>
    <mergeCell ref="AP223:BA223"/>
    <mergeCell ref="A224:AI224"/>
    <mergeCell ref="AJ228:AO228"/>
    <mergeCell ref="AP225:BA225"/>
    <mergeCell ref="AP226:BA226"/>
    <mergeCell ref="A228:AI228"/>
    <mergeCell ref="AJ223:AL223"/>
    <mergeCell ref="A225:AI225"/>
    <mergeCell ref="A226:AI226"/>
    <mergeCell ref="A235:AI235"/>
    <mergeCell ref="AJ235:AL235"/>
    <mergeCell ref="A229:AI229"/>
    <mergeCell ref="AJ229:AO229"/>
    <mergeCell ref="A231:AI231"/>
    <mergeCell ref="A233:AI233"/>
    <mergeCell ref="AJ230:AO230"/>
    <mergeCell ref="A230:AI230"/>
    <mergeCell ref="A234:AI234"/>
    <mergeCell ref="AJ234:AL234"/>
    <mergeCell ref="AJ232:AL232"/>
    <mergeCell ref="AJ231:AL231"/>
    <mergeCell ref="A232:AI232"/>
    <mergeCell ref="CI231:CT231"/>
    <mergeCell ref="AP232:BA232"/>
    <mergeCell ref="AJ233:AL233"/>
    <mergeCell ref="BU218:CH218"/>
    <mergeCell ref="CI227:CT227"/>
    <mergeCell ref="CI230:CT230"/>
    <mergeCell ref="BU231:CH231"/>
    <mergeCell ref="CI218:CT218"/>
    <mergeCell ref="CI226:CT226"/>
    <mergeCell ref="BU219:CH219"/>
    <mergeCell ref="CI222:CT222"/>
    <mergeCell ref="CI225:CT225"/>
    <mergeCell ref="BU226:CH226"/>
    <mergeCell ref="BU237:CH237"/>
    <mergeCell ref="CI237:CT237"/>
    <mergeCell ref="CI236:CT236"/>
    <mergeCell ref="BU234:CH234"/>
    <mergeCell ref="CI235:CT235"/>
    <mergeCell ref="BU232:CH232"/>
    <mergeCell ref="BU233:CH233"/>
    <mergeCell ref="BU236:CH236"/>
    <mergeCell ref="BU235:CH235"/>
    <mergeCell ref="CI238:CT238"/>
    <mergeCell ref="BU239:CH239"/>
    <mergeCell ref="CI242:CT242"/>
    <mergeCell ref="BU242:CH242"/>
    <mergeCell ref="BU241:CH241"/>
    <mergeCell ref="CI241:CT241"/>
    <mergeCell ref="CI239:CT239"/>
    <mergeCell ref="CI240:CT240"/>
    <mergeCell ref="BU243:CH243"/>
    <mergeCell ref="BU248:CH248"/>
    <mergeCell ref="BU245:CH245"/>
    <mergeCell ref="BU238:CH238"/>
    <mergeCell ref="BU240:CH240"/>
    <mergeCell ref="BH245:BI245"/>
    <mergeCell ref="BH247:BI247"/>
    <mergeCell ref="BH243:BI243"/>
    <mergeCell ref="BH248:BI248"/>
    <mergeCell ref="BH244:BI244"/>
    <mergeCell ref="CI244:CT244"/>
    <mergeCell ref="AP244:BA244"/>
    <mergeCell ref="CI247:CT247"/>
    <mergeCell ref="BU247:CH247"/>
    <mergeCell ref="BU246:CH246"/>
    <mergeCell ref="BU244:CH244"/>
    <mergeCell ref="CI245:CT245"/>
    <mergeCell ref="CI246:CT246"/>
    <mergeCell ref="A247:AI247"/>
    <mergeCell ref="A246:AI246"/>
    <mergeCell ref="BH246:BI246"/>
    <mergeCell ref="AJ247:AL247"/>
    <mergeCell ref="AP247:BA247"/>
    <mergeCell ref="A248:AI248"/>
    <mergeCell ref="AJ246:AO246"/>
    <mergeCell ref="AP246:BA246"/>
    <mergeCell ref="CI249:CT249"/>
    <mergeCell ref="AP248:BA248"/>
    <mergeCell ref="AJ248:AL248"/>
    <mergeCell ref="CI248:CT248"/>
    <mergeCell ref="CI243:CT243"/>
    <mergeCell ref="CI234:CT234"/>
    <mergeCell ref="AJ249:AO249"/>
    <mergeCell ref="BH236:BI236"/>
    <mergeCell ref="AP236:BA236"/>
    <mergeCell ref="AP235:BA235"/>
    <mergeCell ref="CI250:CT250"/>
    <mergeCell ref="BU249:CH249"/>
    <mergeCell ref="BH249:BI249"/>
    <mergeCell ref="A250:AI250"/>
    <mergeCell ref="AP250:BA250"/>
    <mergeCell ref="BU250:CH250"/>
    <mergeCell ref="AJ250:AL250"/>
    <mergeCell ref="BH250:BI250"/>
    <mergeCell ref="A249:AI249"/>
    <mergeCell ref="AP249:BA249"/>
    <mergeCell ref="BH74:BI74"/>
    <mergeCell ref="BH66:BI66"/>
    <mergeCell ref="BH70:BI70"/>
    <mergeCell ref="BH77:BI77"/>
    <mergeCell ref="BH73:BI73"/>
    <mergeCell ref="BH68:BI68"/>
    <mergeCell ref="BH71:BI71"/>
    <mergeCell ref="BH72:BI72"/>
    <mergeCell ref="BH67:BI67"/>
    <mergeCell ref="BH86:BI86"/>
    <mergeCell ref="BH75:BI75"/>
    <mergeCell ref="BU90:CH90"/>
    <mergeCell ref="BH80:BI80"/>
    <mergeCell ref="BH76:BI76"/>
    <mergeCell ref="BU76:CH76"/>
    <mergeCell ref="BU75:CH75"/>
    <mergeCell ref="BH82:BI82"/>
    <mergeCell ref="BH84:BI84"/>
    <mergeCell ref="BH83:BI83"/>
    <mergeCell ref="BU184:CH184"/>
    <mergeCell ref="BU183:CH183"/>
    <mergeCell ref="BU182:CH182"/>
    <mergeCell ref="BU145:CH145"/>
    <mergeCell ref="BU164:CH164"/>
    <mergeCell ref="BU179:CH179"/>
    <mergeCell ref="BU174:CH174"/>
    <mergeCell ref="BU165:CH165"/>
    <mergeCell ref="BU181:CH181"/>
    <mergeCell ref="BU161:CH161"/>
    <mergeCell ref="CI212:CT212"/>
    <mergeCell ref="CI211:CT211"/>
    <mergeCell ref="CI208:CT208"/>
    <mergeCell ref="BU180:CH180"/>
    <mergeCell ref="CI206:CT206"/>
    <mergeCell ref="CI205:CT205"/>
    <mergeCell ref="CI201:CT201"/>
    <mergeCell ref="CI200:CT200"/>
    <mergeCell ref="CI198:CT198"/>
    <mergeCell ref="BU212:CH212"/>
    <mergeCell ref="CI190:CT190"/>
    <mergeCell ref="CI194:CT194"/>
    <mergeCell ref="CI195:CT195"/>
    <mergeCell ref="CI196:CT196"/>
    <mergeCell ref="CI193:CT193"/>
    <mergeCell ref="CI192:CT192"/>
    <mergeCell ref="CI191:CT191"/>
    <mergeCell ref="CI171:CT171"/>
    <mergeCell ref="CI176:CT176"/>
    <mergeCell ref="BU173:CH173"/>
    <mergeCell ref="BU172:CH172"/>
    <mergeCell ref="BU175:CH175"/>
    <mergeCell ref="BU171:CH171"/>
    <mergeCell ref="CI174:CT174"/>
    <mergeCell ref="BU176:CH176"/>
    <mergeCell ref="CI157:CT157"/>
    <mergeCell ref="CI166:CT166"/>
    <mergeCell ref="CI167:CT167"/>
    <mergeCell ref="BU166:CH166"/>
    <mergeCell ref="CI163:CT163"/>
    <mergeCell ref="BU162:CH162"/>
    <mergeCell ref="CI162:CT162"/>
    <mergeCell ref="CI161:CT161"/>
    <mergeCell ref="BU163:CH163"/>
    <mergeCell ref="BU167:CH167"/>
    <mergeCell ref="AP91:BA91"/>
    <mergeCell ref="AP102:BA102"/>
    <mergeCell ref="AJ93:AO93"/>
    <mergeCell ref="AJ82:AL82"/>
    <mergeCell ref="AJ86:AO86"/>
    <mergeCell ref="AP99:BA99"/>
    <mergeCell ref="AP86:BA86"/>
    <mergeCell ref="AP83:BA83"/>
    <mergeCell ref="AJ83:AO83"/>
    <mergeCell ref="AJ85:AO85"/>
    <mergeCell ref="BH162:BI162"/>
    <mergeCell ref="BH178:BI178"/>
    <mergeCell ref="BH184:BI184"/>
    <mergeCell ref="BH176:BI176"/>
    <mergeCell ref="BH175:BI175"/>
    <mergeCell ref="BH166:BI166"/>
    <mergeCell ref="BH167:BI167"/>
    <mergeCell ref="BH172:BI172"/>
    <mergeCell ref="BH169:BI169"/>
    <mergeCell ref="BH165:BI165"/>
    <mergeCell ref="AJ65:AL65"/>
    <mergeCell ref="A65:AI65"/>
    <mergeCell ref="BH119:BI119"/>
    <mergeCell ref="BU178:CH178"/>
    <mergeCell ref="BU169:CH169"/>
    <mergeCell ref="BU170:CH170"/>
    <mergeCell ref="BH174:BI174"/>
    <mergeCell ref="BH173:BI173"/>
    <mergeCell ref="BH170:BI170"/>
    <mergeCell ref="BU168:CH168"/>
    <mergeCell ref="AJ210:AO210"/>
    <mergeCell ref="AJ198:AL198"/>
    <mergeCell ref="BU207:CH207"/>
    <mergeCell ref="AP82:BA82"/>
    <mergeCell ref="AP75:BA75"/>
    <mergeCell ref="A47:AI47"/>
    <mergeCell ref="A49:AI49"/>
    <mergeCell ref="AJ49:AL49"/>
    <mergeCell ref="A51:AI51"/>
    <mergeCell ref="AJ47:AL47"/>
    <mergeCell ref="AJ48:AL48"/>
    <mergeCell ref="AJ51:AL51"/>
    <mergeCell ref="A48:AI48"/>
    <mergeCell ref="A50:AI50"/>
    <mergeCell ref="AJ66:AL66"/>
    <mergeCell ref="BU204:CH204"/>
    <mergeCell ref="AJ71:AO71"/>
    <mergeCell ref="AJ72:AO72"/>
    <mergeCell ref="BU177:CH177"/>
    <mergeCell ref="BU186:CH186"/>
    <mergeCell ref="A73:AI73"/>
    <mergeCell ref="A74:AI74"/>
    <mergeCell ref="A69:AI69"/>
    <mergeCell ref="A59:AI59"/>
    <mergeCell ref="A55:AI55"/>
    <mergeCell ref="A63:AI63"/>
    <mergeCell ref="A70:AI70"/>
    <mergeCell ref="A68:AI68"/>
    <mergeCell ref="A67:AI67"/>
    <mergeCell ref="A66:AI66"/>
    <mergeCell ref="AJ76:AO76"/>
    <mergeCell ref="A76:AI76"/>
    <mergeCell ref="A75:AI75"/>
    <mergeCell ref="AJ74:AO74"/>
    <mergeCell ref="A71:AI71"/>
    <mergeCell ref="A72:AI72"/>
    <mergeCell ref="A77:AI77"/>
    <mergeCell ref="A81:AI81"/>
    <mergeCell ref="A80:AI80"/>
    <mergeCell ref="A79:AI79"/>
    <mergeCell ref="AJ79:AL79"/>
    <mergeCell ref="AJ81:AL81"/>
    <mergeCell ref="AJ80:AL80"/>
    <mergeCell ref="AP79:BA79"/>
    <mergeCell ref="BU222:CH222"/>
    <mergeCell ref="BH222:BI222"/>
    <mergeCell ref="BH225:BI225"/>
    <mergeCell ref="AP84:BA84"/>
    <mergeCell ref="BH217:BI217"/>
    <mergeCell ref="BU208:CH208"/>
    <mergeCell ref="BU209:CH209"/>
    <mergeCell ref="BH214:BI214"/>
    <mergeCell ref="BU123:CH123"/>
    <mergeCell ref="AJ225:AL225"/>
    <mergeCell ref="AJ226:AL226"/>
    <mergeCell ref="BU224:CH224"/>
    <mergeCell ref="AJ224:AL224"/>
    <mergeCell ref="AJ185:AL185"/>
    <mergeCell ref="A84:AI84"/>
    <mergeCell ref="A98:AI98"/>
    <mergeCell ref="A87:AI87"/>
    <mergeCell ref="A184:AI184"/>
    <mergeCell ref="AJ184:AL184"/>
    <mergeCell ref="A185:AI185"/>
    <mergeCell ref="AJ178:AL178"/>
    <mergeCell ref="AJ157:AL157"/>
    <mergeCell ref="BH223:BI223"/>
    <mergeCell ref="CI221:CT221"/>
    <mergeCell ref="AJ160:AL160"/>
    <mergeCell ref="AJ213:AL213"/>
    <mergeCell ref="BU221:CH221"/>
    <mergeCell ref="BH219:BI219"/>
    <mergeCell ref="BH207:BI207"/>
    <mergeCell ref="AJ171:AL171"/>
    <mergeCell ref="AP171:BA171"/>
    <mergeCell ref="AP185:BA185"/>
    <mergeCell ref="AP118:BA118"/>
    <mergeCell ref="AP117:BA117"/>
    <mergeCell ref="AP128:BA128"/>
    <mergeCell ref="AP127:BA127"/>
    <mergeCell ref="AP172:BA172"/>
    <mergeCell ref="AP174:BA174"/>
    <mergeCell ref="AP147:BA147"/>
    <mergeCell ref="A111:AI111"/>
    <mergeCell ref="AP119:BA119"/>
    <mergeCell ref="BH157:BI157"/>
    <mergeCell ref="BH122:BI122"/>
    <mergeCell ref="AP111:BA111"/>
    <mergeCell ref="A112:AI112"/>
    <mergeCell ref="AP112:BA112"/>
    <mergeCell ref="BH124:BI124"/>
    <mergeCell ref="AJ152:AL152"/>
    <mergeCell ref="A154:AI154"/>
    <mergeCell ref="BH235:BI235"/>
    <mergeCell ref="AP227:BA227"/>
    <mergeCell ref="AP229:BA229"/>
    <mergeCell ref="AP230:BA230"/>
    <mergeCell ref="AP231:BA231"/>
    <mergeCell ref="AP234:BA234"/>
    <mergeCell ref="AP233:BA233"/>
    <mergeCell ref="A89:AI89"/>
    <mergeCell ref="AJ89:AL89"/>
    <mergeCell ref="A86:AI86"/>
    <mergeCell ref="A91:AI91"/>
    <mergeCell ref="A88:AI88"/>
    <mergeCell ref="AJ88:AL88"/>
    <mergeCell ref="AJ87:AO87"/>
    <mergeCell ref="A90:AI90"/>
    <mergeCell ref="AJ90:AL90"/>
    <mergeCell ref="AJ91:AO91"/>
    <mergeCell ref="BH112:BI112"/>
    <mergeCell ref="AP195:BA195"/>
    <mergeCell ref="AP189:BA189"/>
    <mergeCell ref="BH218:BI218"/>
    <mergeCell ref="BH224:BI224"/>
    <mergeCell ref="AP190:BA190"/>
    <mergeCell ref="AP146:BA146"/>
    <mergeCell ref="AP142:BA142"/>
    <mergeCell ref="BH187:BI187"/>
    <mergeCell ref="BH186:BI186"/>
    <mergeCell ref="BU229:CH229"/>
    <mergeCell ref="BH231:BI231"/>
    <mergeCell ref="BH232:BI232"/>
    <mergeCell ref="BH230:BI230"/>
    <mergeCell ref="BH229:BI229"/>
    <mergeCell ref="A227:AI227"/>
    <mergeCell ref="BU228:CH228"/>
    <mergeCell ref="BU230:CH230"/>
    <mergeCell ref="AJ227:AO227"/>
    <mergeCell ref="A108:AI108"/>
    <mergeCell ref="AJ108:AL108"/>
    <mergeCell ref="A191:AI191"/>
    <mergeCell ref="AJ191:AL191"/>
    <mergeCell ref="AJ123:AL123"/>
    <mergeCell ref="AJ116:AL116"/>
    <mergeCell ref="A167:AI167"/>
    <mergeCell ref="AJ182:AL182"/>
    <mergeCell ref="A171:AI171"/>
    <mergeCell ref="AJ112:AL112"/>
    <mergeCell ref="AJ92:AL92"/>
    <mergeCell ref="AP245:BA245"/>
    <mergeCell ref="AJ245:AL245"/>
    <mergeCell ref="AP243:BA243"/>
    <mergeCell ref="AP241:BA241"/>
    <mergeCell ref="AP239:BA239"/>
    <mergeCell ref="AJ241:AL241"/>
    <mergeCell ref="AJ243:AL243"/>
    <mergeCell ref="AP240:BA240"/>
    <mergeCell ref="AP242:BA242"/>
    <mergeCell ref="A236:AI236"/>
    <mergeCell ref="A238:AI238"/>
    <mergeCell ref="AJ238:AL238"/>
    <mergeCell ref="AJ240:AL240"/>
    <mergeCell ref="AJ239:AL239"/>
    <mergeCell ref="A239:AI239"/>
    <mergeCell ref="AJ236:AL236"/>
    <mergeCell ref="A237:AI237"/>
    <mergeCell ref="AJ237:AL237"/>
    <mergeCell ref="A245:AI245"/>
    <mergeCell ref="A240:AI240"/>
    <mergeCell ref="A244:AI244"/>
    <mergeCell ref="A241:AI241"/>
    <mergeCell ref="A243:AI243"/>
    <mergeCell ref="A242:AI242"/>
    <mergeCell ref="AJ242:AL242"/>
    <mergeCell ref="AJ244:AL244"/>
    <mergeCell ref="AP238:BA238"/>
    <mergeCell ref="AP237:BA237"/>
    <mergeCell ref="BH242:BI242"/>
    <mergeCell ref="BH241:BI241"/>
    <mergeCell ref="BH237:BI237"/>
    <mergeCell ref="BH240:BI240"/>
    <mergeCell ref="BH238:BI238"/>
    <mergeCell ref="BH239:BI239"/>
    <mergeCell ref="BH233:BI233"/>
    <mergeCell ref="BH227:BI227"/>
    <mergeCell ref="BH120:BI120"/>
    <mergeCell ref="AP157:BA157"/>
    <mergeCell ref="BH234:BI234"/>
    <mergeCell ref="BH190:BI190"/>
    <mergeCell ref="BH205:BI205"/>
    <mergeCell ref="AP191:BA191"/>
    <mergeCell ref="AP138:BA138"/>
    <mergeCell ref="BH171:BI171"/>
    <mergeCell ref="AP116:BA116"/>
    <mergeCell ref="BH116:BI116"/>
    <mergeCell ref="AP90:BA90"/>
    <mergeCell ref="BH90:BI90"/>
    <mergeCell ref="BH88:BI88"/>
    <mergeCell ref="BH107:BI107"/>
    <mergeCell ref="BH108:BI108"/>
    <mergeCell ref="AP113:BA113"/>
    <mergeCell ref="AP101:BA101"/>
    <mergeCell ref="AP108:BA108"/>
    <mergeCell ref="CI31:CT31"/>
    <mergeCell ref="A78:AI78"/>
    <mergeCell ref="AJ78:AL78"/>
    <mergeCell ref="AP78:BA78"/>
    <mergeCell ref="BH78:BI78"/>
    <mergeCell ref="BU78:CH78"/>
    <mergeCell ref="CI78:CT78"/>
    <mergeCell ref="A31:AI31"/>
    <mergeCell ref="AP31:BA31"/>
    <mergeCell ref="AP77:BA77"/>
    <mergeCell ref="BH79:BI79"/>
    <mergeCell ref="BU79:CH79"/>
    <mergeCell ref="CI79:CT79"/>
    <mergeCell ref="AP92:BA92"/>
    <mergeCell ref="BU89:CH89"/>
    <mergeCell ref="AP89:BA89"/>
    <mergeCell ref="BH89:BI89"/>
    <mergeCell ref="AP88:BA88"/>
    <mergeCell ref="BH91:BI91"/>
    <mergeCell ref="AP87:BA87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EQ13" sqref="EQ13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39" t="s">
        <v>214</v>
      </c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</row>
    <row r="2" spans="1:109" ht="19.5" customHeight="1">
      <c r="A2" s="148" t="s">
        <v>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</row>
    <row r="3" spans="1:109" ht="11.25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4" t="s">
        <v>8</v>
      </c>
      <c r="AL3" s="125"/>
      <c r="AM3" s="125"/>
      <c r="AN3" s="125"/>
      <c r="AO3" s="125"/>
      <c r="AP3" s="126"/>
      <c r="AQ3" s="124" t="s">
        <v>215</v>
      </c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6"/>
      <c r="BG3" s="124" t="s">
        <v>20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4" t="s">
        <v>9</v>
      </c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6"/>
      <c r="CO3" s="330" t="s">
        <v>10</v>
      </c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</row>
    <row r="4" spans="1:109" ht="60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7"/>
      <c r="AL4" s="128"/>
      <c r="AM4" s="128"/>
      <c r="AN4" s="128"/>
      <c r="AO4" s="128"/>
      <c r="AP4" s="129"/>
      <c r="AQ4" s="127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9"/>
      <c r="BG4" s="127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7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9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30"/>
    </row>
    <row r="5" spans="1:109" ht="12" thickBot="1">
      <c r="A5" s="326">
        <v>1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119">
        <v>2</v>
      </c>
      <c r="AL5" s="120"/>
      <c r="AM5" s="120"/>
      <c r="AN5" s="120"/>
      <c r="AO5" s="120"/>
      <c r="AP5" s="130"/>
      <c r="AQ5" s="119">
        <v>3</v>
      </c>
      <c r="AR5" s="120"/>
      <c r="AS5" s="120"/>
      <c r="AT5" s="120"/>
      <c r="AU5" s="120"/>
      <c r="AV5" s="120"/>
      <c r="AW5" s="120"/>
      <c r="AX5" s="120"/>
      <c r="AY5" s="120"/>
      <c r="AZ5" s="137"/>
      <c r="BA5" s="137"/>
      <c r="BB5" s="137"/>
      <c r="BC5" s="137"/>
      <c r="BD5" s="137"/>
      <c r="BE5" s="137"/>
      <c r="BF5" s="138"/>
      <c r="BG5" s="119">
        <v>4</v>
      </c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30"/>
      <c r="BZ5" s="114">
        <v>5</v>
      </c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3"/>
      <c r="CO5" s="119">
        <v>6</v>
      </c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</row>
    <row r="6" spans="1:109" ht="21.75" customHeight="1">
      <c r="A6" s="327" t="s">
        <v>24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8" t="s">
        <v>15</v>
      </c>
      <c r="AL6" s="329"/>
      <c r="AM6" s="329"/>
      <c r="AN6" s="329"/>
      <c r="AO6" s="329"/>
      <c r="AP6" s="329"/>
      <c r="AQ6" s="133" t="s">
        <v>17</v>
      </c>
      <c r="AR6" s="133"/>
      <c r="AS6" s="133"/>
      <c r="AT6" s="133"/>
      <c r="AU6" s="133"/>
      <c r="AV6" s="133"/>
      <c r="AW6" s="133"/>
      <c r="AX6" s="133"/>
      <c r="AY6" s="133"/>
      <c r="AZ6" s="134"/>
      <c r="BA6" s="135"/>
      <c r="BB6" s="135"/>
      <c r="BC6" s="135"/>
      <c r="BD6" s="135"/>
      <c r="BE6" s="135"/>
      <c r="BF6" s="136"/>
      <c r="BG6" s="107">
        <f>BG7</f>
        <v>-275900</v>
      </c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324">
        <f>BZ7</f>
        <v>-6472873.550000001</v>
      </c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>
        <f>BG6-BZ6</f>
        <v>6196973.550000001</v>
      </c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5"/>
    </row>
    <row r="7" spans="1:109" ht="26.25" customHeight="1">
      <c r="A7" s="316" t="s">
        <v>216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7" t="s">
        <v>16</v>
      </c>
      <c r="AL7" s="94"/>
      <c r="AM7" s="94"/>
      <c r="AN7" s="94"/>
      <c r="AO7" s="94"/>
      <c r="AP7" s="94"/>
      <c r="AQ7" s="94" t="s">
        <v>228</v>
      </c>
      <c r="AR7" s="94"/>
      <c r="AS7" s="94"/>
      <c r="AT7" s="94"/>
      <c r="AU7" s="94"/>
      <c r="AV7" s="94"/>
      <c r="AW7" s="94"/>
      <c r="AX7" s="94"/>
      <c r="AY7" s="94"/>
      <c r="AZ7" s="95"/>
      <c r="BA7" s="96"/>
      <c r="BB7" s="96"/>
      <c r="BC7" s="96"/>
      <c r="BD7" s="96"/>
      <c r="BE7" s="96"/>
      <c r="BF7" s="97"/>
      <c r="BG7" s="89">
        <f>BG8+BG12</f>
        <v>-275900</v>
      </c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322">
        <f>BZ8+BZ12</f>
        <v>-6472873.550000001</v>
      </c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>
        <f>BG7-BZ7</f>
        <v>6196973.550000001</v>
      </c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3"/>
    </row>
    <row r="8" spans="1:109" ht="21.75" customHeight="1">
      <c r="A8" s="316" t="s">
        <v>217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7" t="s">
        <v>18</v>
      </c>
      <c r="AL8" s="94"/>
      <c r="AM8" s="94"/>
      <c r="AN8" s="94"/>
      <c r="AO8" s="94"/>
      <c r="AP8" s="94"/>
      <c r="AQ8" s="94" t="s">
        <v>229</v>
      </c>
      <c r="AR8" s="94"/>
      <c r="AS8" s="94"/>
      <c r="AT8" s="94"/>
      <c r="AU8" s="94"/>
      <c r="AV8" s="94"/>
      <c r="AW8" s="94"/>
      <c r="AX8" s="94"/>
      <c r="AY8" s="94"/>
      <c r="AZ8" s="95"/>
      <c r="BA8" s="96"/>
      <c r="BB8" s="96"/>
      <c r="BC8" s="96"/>
      <c r="BD8" s="96"/>
      <c r="BE8" s="96"/>
      <c r="BF8" s="97"/>
      <c r="BG8" s="89">
        <f>BG9</f>
        <v>-38973110</v>
      </c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322">
        <f>BZ9</f>
        <v>-32267918.28</v>
      </c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 t="s">
        <v>17</v>
      </c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3"/>
    </row>
    <row r="9" spans="1:109" ht="28.5" customHeight="1">
      <c r="A9" s="316" t="s">
        <v>218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7" t="s">
        <v>18</v>
      </c>
      <c r="AL9" s="94"/>
      <c r="AM9" s="94"/>
      <c r="AN9" s="94"/>
      <c r="AO9" s="94"/>
      <c r="AP9" s="94"/>
      <c r="AQ9" s="94" t="s">
        <v>230</v>
      </c>
      <c r="AR9" s="94"/>
      <c r="AS9" s="94"/>
      <c r="AT9" s="94"/>
      <c r="AU9" s="94"/>
      <c r="AV9" s="94"/>
      <c r="AW9" s="94"/>
      <c r="AX9" s="94"/>
      <c r="AY9" s="94"/>
      <c r="AZ9" s="95"/>
      <c r="BA9" s="96"/>
      <c r="BB9" s="96"/>
      <c r="BC9" s="96"/>
      <c r="BD9" s="96"/>
      <c r="BE9" s="96"/>
      <c r="BF9" s="97"/>
      <c r="BG9" s="89">
        <f>BG10</f>
        <v>-38973110</v>
      </c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322">
        <f>BZ10</f>
        <v>-32267918.28</v>
      </c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 t="s">
        <v>17</v>
      </c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3"/>
    </row>
    <row r="10" spans="1:109" ht="26.25" customHeight="1">
      <c r="A10" s="316" t="s">
        <v>219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7" t="s">
        <v>18</v>
      </c>
      <c r="AL10" s="94"/>
      <c r="AM10" s="94"/>
      <c r="AN10" s="94"/>
      <c r="AO10" s="94"/>
      <c r="AP10" s="94"/>
      <c r="AQ10" s="94" t="s">
        <v>231</v>
      </c>
      <c r="AR10" s="94"/>
      <c r="AS10" s="94"/>
      <c r="AT10" s="94"/>
      <c r="AU10" s="94"/>
      <c r="AV10" s="94"/>
      <c r="AW10" s="94"/>
      <c r="AX10" s="94"/>
      <c r="AY10" s="94"/>
      <c r="AZ10" s="95"/>
      <c r="BA10" s="96"/>
      <c r="BB10" s="96"/>
      <c r="BC10" s="96"/>
      <c r="BD10" s="96"/>
      <c r="BE10" s="96"/>
      <c r="BF10" s="97"/>
      <c r="BG10" s="89">
        <f>BG11</f>
        <v>-38973110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322">
        <f>BZ11</f>
        <v>-32267918.28</v>
      </c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 t="s">
        <v>17</v>
      </c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3"/>
    </row>
    <row r="11" spans="1:109" ht="39" customHeight="1">
      <c r="A11" s="316" t="s">
        <v>220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7" t="s">
        <v>18</v>
      </c>
      <c r="AL11" s="94"/>
      <c r="AM11" s="94"/>
      <c r="AN11" s="94"/>
      <c r="AO11" s="94"/>
      <c r="AP11" s="94"/>
      <c r="AQ11" s="94" t="s">
        <v>232</v>
      </c>
      <c r="AR11" s="94"/>
      <c r="AS11" s="94"/>
      <c r="AT11" s="94"/>
      <c r="AU11" s="94"/>
      <c r="AV11" s="94"/>
      <c r="AW11" s="94"/>
      <c r="AX11" s="94"/>
      <c r="AY11" s="94"/>
      <c r="AZ11" s="95"/>
      <c r="BA11" s="96"/>
      <c r="BB11" s="96"/>
      <c r="BC11" s="96"/>
      <c r="BD11" s="96"/>
      <c r="BE11" s="96"/>
      <c r="BF11" s="97"/>
      <c r="BG11" s="89">
        <v>-38973110</v>
      </c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322">
        <v>-32267918.28</v>
      </c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 t="s">
        <v>17</v>
      </c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3"/>
    </row>
    <row r="12" spans="1:109" ht="24.75" customHeight="1">
      <c r="A12" s="316" t="s">
        <v>221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7" t="s">
        <v>233</v>
      </c>
      <c r="AL12" s="94"/>
      <c r="AM12" s="94"/>
      <c r="AN12" s="94"/>
      <c r="AO12" s="94"/>
      <c r="AP12" s="94"/>
      <c r="AQ12" s="94" t="s">
        <v>234</v>
      </c>
      <c r="AR12" s="94"/>
      <c r="AS12" s="94"/>
      <c r="AT12" s="94"/>
      <c r="AU12" s="94"/>
      <c r="AV12" s="94"/>
      <c r="AW12" s="94"/>
      <c r="AX12" s="94"/>
      <c r="AY12" s="94"/>
      <c r="AZ12" s="95"/>
      <c r="BA12" s="96"/>
      <c r="BB12" s="96"/>
      <c r="BC12" s="96"/>
      <c r="BD12" s="96"/>
      <c r="BE12" s="96"/>
      <c r="BF12" s="97"/>
      <c r="BG12" s="89">
        <f>BG13</f>
        <v>38697210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>
        <f>BZ13</f>
        <v>25795044.73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322" t="s">
        <v>17</v>
      </c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3"/>
    </row>
    <row r="13" spans="1:109" ht="21.75" customHeight="1">
      <c r="A13" s="316" t="s">
        <v>222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7" t="s">
        <v>233</v>
      </c>
      <c r="AL13" s="94"/>
      <c r="AM13" s="94"/>
      <c r="AN13" s="94"/>
      <c r="AO13" s="94"/>
      <c r="AP13" s="94"/>
      <c r="AQ13" s="94" t="s">
        <v>235</v>
      </c>
      <c r="AR13" s="94"/>
      <c r="AS13" s="94"/>
      <c r="AT13" s="94"/>
      <c r="AU13" s="94"/>
      <c r="AV13" s="94"/>
      <c r="AW13" s="94"/>
      <c r="AX13" s="94"/>
      <c r="AY13" s="94"/>
      <c r="AZ13" s="95"/>
      <c r="BA13" s="96"/>
      <c r="BB13" s="96"/>
      <c r="BC13" s="96"/>
      <c r="BD13" s="96"/>
      <c r="BE13" s="96"/>
      <c r="BF13" s="97"/>
      <c r="BG13" s="89">
        <f>BG14</f>
        <v>38697210</v>
      </c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>
        <f>BZ14</f>
        <v>25795044.73</v>
      </c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322" t="s">
        <v>17</v>
      </c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3"/>
    </row>
    <row r="14" spans="1:109" ht="27.75" customHeight="1">
      <c r="A14" s="316" t="s">
        <v>223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7" t="s">
        <v>233</v>
      </c>
      <c r="AL14" s="94"/>
      <c r="AM14" s="94"/>
      <c r="AN14" s="94"/>
      <c r="AO14" s="94"/>
      <c r="AP14" s="94"/>
      <c r="AQ14" s="94" t="s">
        <v>236</v>
      </c>
      <c r="AR14" s="94"/>
      <c r="AS14" s="94"/>
      <c r="AT14" s="94"/>
      <c r="AU14" s="94"/>
      <c r="AV14" s="94"/>
      <c r="AW14" s="94"/>
      <c r="AX14" s="94"/>
      <c r="AY14" s="94"/>
      <c r="AZ14" s="95"/>
      <c r="BA14" s="96"/>
      <c r="BB14" s="96"/>
      <c r="BC14" s="96"/>
      <c r="BD14" s="96"/>
      <c r="BE14" s="96"/>
      <c r="BF14" s="97"/>
      <c r="BG14" s="89">
        <f>BG15</f>
        <v>38697210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>
        <f>BZ15</f>
        <v>25795044.73</v>
      </c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322" t="s">
        <v>17</v>
      </c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3"/>
    </row>
    <row r="15" spans="1:109" ht="33.75" customHeight="1">
      <c r="A15" s="316" t="s">
        <v>224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7" t="s">
        <v>233</v>
      </c>
      <c r="AL15" s="94"/>
      <c r="AM15" s="94"/>
      <c r="AN15" s="94"/>
      <c r="AO15" s="94"/>
      <c r="AP15" s="94"/>
      <c r="AQ15" s="94" t="s">
        <v>237</v>
      </c>
      <c r="AR15" s="94"/>
      <c r="AS15" s="94"/>
      <c r="AT15" s="94"/>
      <c r="AU15" s="94"/>
      <c r="AV15" s="94"/>
      <c r="AW15" s="94"/>
      <c r="AX15" s="94"/>
      <c r="AY15" s="94"/>
      <c r="AZ15" s="95"/>
      <c r="BA15" s="96"/>
      <c r="BB15" s="96"/>
      <c r="BC15" s="96"/>
      <c r="BD15" s="96"/>
      <c r="BE15" s="96"/>
      <c r="BF15" s="97"/>
      <c r="BG15" s="89">
        <v>38697210</v>
      </c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>
        <v>25795044.73</v>
      </c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322" t="s">
        <v>17</v>
      </c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3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H18" s="318" t="s">
        <v>226</v>
      </c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F18" s="139" t="s">
        <v>258</v>
      </c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19" t="s">
        <v>3</v>
      </c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H19" s="319" t="s">
        <v>4</v>
      </c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F19" s="118" t="s">
        <v>225</v>
      </c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P19" s="146" t="s">
        <v>551</v>
      </c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</row>
    <row r="20" spans="78:109" ht="11.25" customHeight="1"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P20" s="331" t="s">
        <v>4</v>
      </c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</row>
    <row r="21" spans="1:55" ht="11.25">
      <c r="A21" s="1" t="s">
        <v>2</v>
      </c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H21" s="318" t="s">
        <v>227</v>
      </c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</row>
    <row r="22" spans="18:109" ht="11.25">
      <c r="R22" s="319" t="s">
        <v>3</v>
      </c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"/>
      <c r="AG22" s="3"/>
      <c r="AH22" s="319" t="s">
        <v>4</v>
      </c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18" t="s">
        <v>5</v>
      </c>
      <c r="B24" s="118"/>
      <c r="C24" s="320" t="s">
        <v>273</v>
      </c>
      <c r="D24" s="320"/>
      <c r="E24" s="320"/>
      <c r="F24" s="1" t="s">
        <v>5</v>
      </c>
      <c r="I24" s="318" t="s">
        <v>584</v>
      </c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118">
        <v>20</v>
      </c>
      <c r="Z24" s="118"/>
      <c r="AA24" s="118"/>
      <c r="AB24" s="118"/>
      <c r="AC24" s="321" t="s">
        <v>585</v>
      </c>
      <c r="AD24" s="321"/>
      <c r="AE24" s="321"/>
      <c r="AF24" s="1" t="s">
        <v>21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A9:AJ9"/>
    <mergeCell ref="AK7:AP7"/>
    <mergeCell ref="AK9:AP9"/>
    <mergeCell ref="AK8:AP8"/>
    <mergeCell ref="A7:AJ7"/>
    <mergeCell ref="CP20:DE20"/>
    <mergeCell ref="CO12:DE12"/>
    <mergeCell ref="BZ13:CN13"/>
    <mergeCell ref="BZ15:CN15"/>
    <mergeCell ref="CO14:DE14"/>
    <mergeCell ref="CO15:DE15"/>
    <mergeCell ref="BZ14:CN14"/>
    <mergeCell ref="CO13:DE13"/>
    <mergeCell ref="CP19:DE19"/>
    <mergeCell ref="BZ20:CN20"/>
    <mergeCell ref="BZ19:CN19"/>
    <mergeCell ref="CN1:DE1"/>
    <mergeCell ref="BG3:BY4"/>
    <mergeCell ref="A2:DE2"/>
    <mergeCell ref="A3:AJ4"/>
    <mergeCell ref="CO3:DE4"/>
    <mergeCell ref="BZ3:CN4"/>
    <mergeCell ref="AK3:AP4"/>
    <mergeCell ref="AQ3:BF4"/>
    <mergeCell ref="A5:AJ5"/>
    <mergeCell ref="AK5:AP5"/>
    <mergeCell ref="AQ5:BF5"/>
    <mergeCell ref="AQ8:BF8"/>
    <mergeCell ref="A6:AJ6"/>
    <mergeCell ref="AK6:AP6"/>
    <mergeCell ref="AQ6:BF6"/>
    <mergeCell ref="A8:AJ8"/>
    <mergeCell ref="AQ7:BF7"/>
    <mergeCell ref="BG5:BY5"/>
    <mergeCell ref="CO11:DE11"/>
    <mergeCell ref="BG11:BY11"/>
    <mergeCell ref="AQ10:BF10"/>
    <mergeCell ref="BG8:BY8"/>
    <mergeCell ref="CO5:DE5"/>
    <mergeCell ref="BG6:BY6"/>
    <mergeCell ref="BZ6:CN6"/>
    <mergeCell ref="BZ5:CN5"/>
    <mergeCell ref="CO6:DE6"/>
    <mergeCell ref="AQ9:BF9"/>
    <mergeCell ref="BG7:BY7"/>
    <mergeCell ref="BG9:BY9"/>
    <mergeCell ref="CO8:DE8"/>
    <mergeCell ref="CO9:DE9"/>
    <mergeCell ref="BZ9:CN9"/>
    <mergeCell ref="BZ8:CN8"/>
    <mergeCell ref="BZ7:CN7"/>
    <mergeCell ref="CO7:DE7"/>
    <mergeCell ref="BG10:BY10"/>
    <mergeCell ref="BZ10:CN10"/>
    <mergeCell ref="AQ12:BF12"/>
    <mergeCell ref="BZ11:CN11"/>
    <mergeCell ref="BG13:BY13"/>
    <mergeCell ref="CO10:DE10"/>
    <mergeCell ref="BZ12:CN12"/>
    <mergeCell ref="BG15:BY15"/>
    <mergeCell ref="AQ15:BF15"/>
    <mergeCell ref="BG14:BY14"/>
    <mergeCell ref="AH19:BC19"/>
    <mergeCell ref="A15:AJ15"/>
    <mergeCell ref="BG12:BY12"/>
    <mergeCell ref="A10:AJ10"/>
    <mergeCell ref="AH21:BC21"/>
    <mergeCell ref="AQ11:BF11"/>
    <mergeCell ref="AK10:AP10"/>
    <mergeCell ref="A13:AJ13"/>
    <mergeCell ref="AK11:AP11"/>
    <mergeCell ref="A11:AJ11"/>
    <mergeCell ref="BF18:BX18"/>
    <mergeCell ref="BF19:BX19"/>
    <mergeCell ref="AQ14:BF14"/>
    <mergeCell ref="I24:X24"/>
    <mergeCell ref="Y24:AB24"/>
    <mergeCell ref="AH22:BC22"/>
    <mergeCell ref="AC24:AE24"/>
    <mergeCell ref="R22:AE22"/>
    <mergeCell ref="AQ13:BF13"/>
    <mergeCell ref="AK15:AP15"/>
    <mergeCell ref="AK13:AP13"/>
    <mergeCell ref="A24:B24"/>
    <mergeCell ref="A12:AJ12"/>
    <mergeCell ref="A14:AJ14"/>
    <mergeCell ref="AK12:AP12"/>
    <mergeCell ref="AK14:AP14"/>
    <mergeCell ref="R21:AE21"/>
    <mergeCell ref="N19:AE19"/>
    <mergeCell ref="C24:E24"/>
    <mergeCell ref="N18:AE18"/>
    <mergeCell ref="AH18:BC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2012-03-28T05:58:28Z</cp:lastPrinted>
  <dcterms:created xsi:type="dcterms:W3CDTF">2005-02-01T12:32:18Z</dcterms:created>
  <dcterms:modified xsi:type="dcterms:W3CDTF">2012-03-28T08:21:14Z</dcterms:modified>
  <cp:category/>
  <cp:version/>
  <cp:contentType/>
  <cp:contentStatus/>
</cp:coreProperties>
</file>