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491" windowWidth="16860" windowHeight="1155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'стр.1'!$A$1:$CZ$96</definedName>
    <definedName name="_xlnm.Print_Area" localSheetId="1">'стр.2'!$A$1:$CT$225</definedName>
    <definedName name="_xlnm.Print_Area" localSheetId="2">'стр.3'!$A$1:$DE$25</definedName>
  </definedNames>
  <calcPr fullCalcOnLoad="1"/>
</workbook>
</file>

<file path=xl/sharedStrings.xml><?xml version="1.0" encoding="utf-8"?>
<sst xmlns="http://schemas.openxmlformats.org/spreadsheetml/2006/main" count="1051" uniqueCount="530">
  <si>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</si>
  <si>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</si>
  <si>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</si>
  <si>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</si>
  <si>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</si>
  <si>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</si>
  <si>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1. Доходы бюджета</t>
  </si>
  <si>
    <t>Доходы бюджета - всего</t>
  </si>
  <si>
    <t>Код стро-ки</t>
  </si>
  <si>
    <t>Исполнено</t>
  </si>
  <si>
    <t>итого</t>
  </si>
  <si>
    <t>Неисполненные назначения</t>
  </si>
  <si>
    <t>2. Расходы бюджета</t>
  </si>
  <si>
    <t>010</t>
  </si>
  <si>
    <t>200</t>
  </si>
  <si>
    <t>450</t>
  </si>
  <si>
    <t>500</t>
  </si>
  <si>
    <t>700</t>
  </si>
  <si>
    <t>х</t>
  </si>
  <si>
    <t>710</t>
  </si>
  <si>
    <t>Утвержденные бюджетные назначения</t>
  </si>
  <si>
    <t>Утвержденные бюджетные
назначения</t>
  </si>
  <si>
    <t xml:space="preserve"> г.</t>
  </si>
  <si>
    <t>Код дохода
по бюджетной классификации</t>
  </si>
  <si>
    <t>3. Источники финансирования дефицита бюджета</t>
  </si>
  <si>
    <t>Источники финансирования дефицита бюджета - всего</t>
  </si>
  <si>
    <t>Код 
расхода
по бюджетной классифи-кации</t>
  </si>
  <si>
    <t>ДОХОДЫ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</si>
  <si>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</si>
  <si>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</si>
  <si>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</si>
  <si>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</si>
  <si>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</si>
  <si>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</si>
  <si>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</si>
  <si>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</si>
  <si>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 , занимающихся частной практикой</t>
  </si>
  <si>
    <t>000 1 01 02021 01 0000 110</t>
  </si>
  <si>
    <t>000 1 01 02021 01 1000 110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</si>
  <si>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</si>
  <si>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</si>
  <si>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налогооблажения</t>
  </si>
  <si>
    <t>000 1 05 01000 00 0000 110</t>
  </si>
  <si>
    <t>Налог, взимаемый с налогоплательщиков, выбравших в качестве объекта  налогооблажения доходы</t>
  </si>
  <si>
    <t xml:space="preserve">Единый сельскохозяйственный налог 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</si>
  <si>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</si>
  <si>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</si>
  <si>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</si>
  <si>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</si>
  <si>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</si>
  <si>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000 1 06 01030 10 0000 110</t>
  </si>
  <si>
    <t>000 1 06 01030 10 1000 110</t>
  </si>
  <si>
    <t>000 1 06 01030 10 2000 110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</si>
  <si>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</si>
  <si>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</si>
  <si>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</si>
  <si>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</si>
  <si>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000 1 06 04011 02 1000 110</t>
  </si>
  <si>
    <t>Транспортный налог с физических лиц</t>
  </si>
  <si>
    <t>000 1 06 04012 02 0000 110</t>
  </si>
  <si>
    <t>000 1 06 04012 02 1000 110</t>
  </si>
  <si>
    <t>000 1 06 04012 02 2000 110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</si>
  <si>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</si>
  <si>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</si>
  <si>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</si>
  <si>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</si>
  <si>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</si>
  <si>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000 1 06 06013 10 0000 110</t>
  </si>
  <si>
    <t>000 1 06 06013 10 1000 110</t>
  </si>
  <si>
    <t>000 1 06 06013 10 2000 110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</si>
  <si>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</si>
  <si>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</si>
  <si>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</si>
  <si>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000 1 06 06023 10 0000 110</t>
  </si>
  <si>
    <t>000 1 06 06023 10 1000 110</t>
  </si>
  <si>
    <t>ГОСУДАРСТВЕННАЯ 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</si>
  <si>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</si>
  <si>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</si>
  <si>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</si>
  <si>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</t>
  </si>
  <si>
    <t>000 1 08 04020 01 0000 110</t>
  </si>
  <si>
    <t>000 1 08 04020 01 1000 110</t>
  </si>
  <si>
    <t>ЗАДОЛЖЕННОСТЬ И ПЕРЕРАСЧЕТЫ ПО ОТМЕНЕННЫМ НАЛОГАМ 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</si>
  <si>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</si>
  <si>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</si>
  <si>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</si>
  <si>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 по обязательствам, возникшим до 1 января 2006 года)</t>
  </si>
  <si>
    <t>000 1 09 04050 00 0000 110</t>
  </si>
  <si>
    <t>Земельный налог ( по обязательствам, возникшим до 1 января 2006 года), мобилизуемый на территориях поселений</t>
  </si>
  <si>
    <t>000 1 09 04050 10 0000 110</t>
  </si>
  <si>
    <t>000 1 09 04050 10 1000 110</t>
  </si>
  <si>
    <t>Пени по земельному налогу ( по обязательствам, возникшим до 1 января 2006 года), мобилизуемому на территориях поселений</t>
  </si>
  <si>
    <t>000 1 09 04050 10 2000 110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</si>
  <si>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</si>
  <si>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</si>
  <si>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получаемые в виде арендной либо иной 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</si>
  <si>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</si>
  <si>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</si>
  <si>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</si>
  <si>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</si>
  <si>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</si>
  <si>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</si>
  <si>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</si>
  <si>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</si>
  <si>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</si>
  <si>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</si>
  <si>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</si>
  <si>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</si>
  <si>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</si>
  <si>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</si>
  <si>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</si>
  <si>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 бюджетам субъектов  Российской Федерации и муниципальных образований</t>
  </si>
  <si>
    <t>000 2 02 03000 00 0000 151</t>
  </si>
  <si>
    <t>Субвенции 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</si>
  <si>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</si>
  <si>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 бюджетам поселений 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</si>
  <si>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</si>
  <si>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</si>
  <si>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</si>
  <si>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000 2 02 04014 00 0000 151</t>
  </si>
  <si>
    <t xml:space="preserve">Межбюджетные трансферты, передаваемые бюджетам поселений из бюджетов 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</si>
  <si>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000 2 02 04014 10 0000 151</t>
  </si>
  <si>
    <t>Прочие  межбюджетные трансферты, передаваемые бюджетам</t>
  </si>
  <si>
    <t>000 2 02 04999 00 0000 151</t>
  </si>
  <si>
    <t>Прочие 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</si>
  <si>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</si>
  <si>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</si>
  <si>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</si>
  <si>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 в бюджеты поселений</t>
  </si>
  <si>
    <t>000 2 07 05000 10 0000 180</t>
  </si>
  <si>
    <t>Расходы бюджета - Всего</t>
  </si>
  <si>
    <t>Администрация Алексеевского сельского поселения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</si>
  <si>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</si>
  <si>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</si>
  <si>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</si>
  <si>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РФ и органа местного самоуправления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</si>
  <si>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</si>
  <si>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о органов местного самоуправления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</si>
  <si>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</si>
  <si>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</si>
  <si>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</si>
  <si>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</si>
  <si>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РАСХОДЫ</t>
  </si>
  <si>
    <t xml:space="preserve">ОПЛАТА ТРУДА И НАЧИСЛЕНИЯ НА ВЫПЛАТЫ ПО ОПЛАТЕ ТРУДА </t>
  </si>
  <si>
    <t>Заработная плата</t>
  </si>
  <si>
    <t>Прочие выплаты</t>
  </si>
  <si>
    <t>Начисления на выплаты по  оплате труда</t>
  </si>
  <si>
    <t>Прочие работы, услуги</t>
  </si>
  <si>
    <t>Функционирование Правительства РФ,высших органов исполнительной власти субъектов РФ, местных администраций</t>
  </si>
  <si>
    <t>951 0104 0000000 000 000</t>
  </si>
  <si>
    <t>951 0104 0020000 000 000</t>
  </si>
  <si>
    <t>Центральный аппарат</t>
  </si>
  <si>
    <t>951 0104 0020400 000 000</t>
  </si>
  <si>
    <t xml:space="preserve">Услуги связи </t>
  </si>
  <si>
    <t>Коммунальные услуги</t>
  </si>
  <si>
    <t>Арендная плата за пользование имуществом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</si>
  <si>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</si>
  <si>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</si>
  <si>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</si>
  <si>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</si>
  <si>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</si>
  <si>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Реализация  государственных функций , связанных с общегосударственным управлением</t>
  </si>
  <si>
    <t>Выполнение других обязательств государства</t>
  </si>
  <si>
    <t>Прочие расходы</t>
  </si>
  <si>
    <t>Расходы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</si>
  <si>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</si>
  <si>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</si>
  <si>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</si>
  <si>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</si>
  <si>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</si>
  <si>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</si>
  <si>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</si>
  <si>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</si>
  <si>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Транспортные услуги</t>
  </si>
  <si>
    <t>Национальная безопасность и правоохранительная деятельность</t>
  </si>
  <si>
    <t>951 0300 0000000 000 000</t>
  </si>
  <si>
    <t>951 0309 0000000 000 000</t>
  </si>
  <si>
    <t>ЖИЛИЩНО-КОММУНАЛЬНОЕ ХОЗЯЙСТВО</t>
  </si>
  <si>
    <t>951 0500 0000000 000 000</t>
  </si>
  <si>
    <t>Субсидии юридическим лицам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</si>
  <si>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</si>
  <si>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</si>
  <si>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Коммунальное хозяйство</t>
  </si>
  <si>
    <t>951 0502 0000000 000 000</t>
  </si>
  <si>
    <t>Поддержка коммунального хозяйства</t>
  </si>
  <si>
    <t>951 0502 3510000 000 000</t>
  </si>
  <si>
    <t>Мероприятия в области коммунального хозяйства</t>
  </si>
  <si>
    <t>951 0502 3510500 000 000</t>
  </si>
  <si>
    <t>Межбюджетные трансферты</t>
  </si>
  <si>
    <t>951 0502 5210000 000 000</t>
  </si>
  <si>
    <t>Субсидии бюджетам муниципальных образований для соофинансирования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</si>
  <si>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</si>
  <si>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Субсидии в целях соофинансирования особо важных и (или) контролируемых Администрацией Ростовской области объектов и направлений расходования средств</t>
  </si>
  <si>
    <t>951 0502 5210102 000 000</t>
  </si>
  <si>
    <t>951 0502 5210102 006 000</t>
  </si>
  <si>
    <t>951 0502 5210102 006 200</t>
  </si>
  <si>
    <t>951 0502 5210102 006 240</t>
  </si>
  <si>
    <t>951 0502 5210102 006 242</t>
  </si>
  <si>
    <t>БЛАГОУСТРОЙСТВО</t>
  </si>
  <si>
    <t>951 0503 0000000 000 000</t>
  </si>
  <si>
    <t xml:space="preserve">951 0800 0000000 000 000 </t>
  </si>
  <si>
    <t>КУЛЬТУРА</t>
  </si>
  <si>
    <t xml:space="preserve">951 0801 0000000 000 000 </t>
  </si>
  <si>
    <t>Физическая культура и спорт</t>
  </si>
  <si>
    <t>951</t>
  </si>
  <si>
    <t>КОДЫ</t>
  </si>
  <si>
    <t>Дата</t>
  </si>
  <si>
    <t>по ОКПО</t>
  </si>
  <si>
    <t>Глава по БК</t>
  </si>
  <si>
    <t>по ОКАТО</t>
  </si>
  <si>
    <t>на</t>
  </si>
  <si>
    <t xml:space="preserve">Наименование </t>
  </si>
  <si>
    <t>финансового органа</t>
  </si>
  <si>
    <t>Наименование публично-правового образования</t>
  </si>
  <si>
    <t>Периодичность :месячная</t>
  </si>
  <si>
    <t>Единица измерения : руб.</t>
  </si>
  <si>
    <t>Неиспользованные назначения</t>
  </si>
  <si>
    <t>Форма 0503117 с. 3</t>
  </si>
  <si>
    <t>Код источника финансирования 
дефицита бюджета по бюджетной классификации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</si>
  <si>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</si>
  <si>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</si>
  <si>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 прочих остатков средств бюджетв</t>
  </si>
  <si>
    <t>Увеличениение  прочих остатков денежных средств бюджетов</t>
  </si>
  <si>
    <t>Увеличениение  прочих остатков денежных средств бюджетов сельских поселений</t>
  </si>
  <si>
    <t>Уменьшение остатков средств бюджетов</t>
  </si>
  <si>
    <t>Уменьшение  прочих остатков средств бюджетв</t>
  </si>
  <si>
    <t>Уменьшение  прочих остатков денежных средств бюджетов</t>
  </si>
  <si>
    <t>Уменьшение  прочих остатков денежных средств бюджетов сельских поселений</t>
  </si>
  <si>
    <t>экономики и финансов</t>
  </si>
  <si>
    <t>Н.А. Смирнова</t>
  </si>
  <si>
    <t>Т.М. Шахназарян</t>
  </si>
  <si>
    <t>С.Д. Костюченко</t>
  </si>
  <si>
    <t>000 01 05 00 00 00 0000 000</t>
  </si>
  <si>
    <t>000 01 05 00 00 00 0000 500</t>
  </si>
  <si>
    <t>000 01 05 02 00 00 0000 510</t>
  </si>
  <si>
    <t>000 01 05 02 01 00 0000 510</t>
  </si>
  <si>
    <t>000 01 05 02 01 10 0000 510</t>
  </si>
  <si>
    <t>720</t>
  </si>
  <si>
    <t>000 01 05 00 00 00 0000 600</t>
  </si>
  <si>
    <t>000 01 05 02 00 00 0000 610</t>
  </si>
  <si>
    <t>000 01 05 02 01 00 0000 610</t>
  </si>
  <si>
    <t>000 01 05 02 01 10 0000 610</t>
  </si>
  <si>
    <t>0503117</t>
  </si>
  <si>
    <t>Код строки</t>
  </si>
  <si>
    <t>000 1 11 05020 00 0000 120</t>
  </si>
  <si>
    <t>000 1 11 05025 10 0000 120</t>
  </si>
  <si>
    <t>000 1 01 02021 01 2000 110</t>
  </si>
  <si>
    <t>Реализация  государственной политики в области приватизации и управления государственной и муниципальной собственностью</t>
  </si>
  <si>
    <t>Увеличение материальных запасов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</si>
  <si>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</si>
  <si>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экономика</t>
  </si>
  <si>
    <t>951 0400 0000000 000 000</t>
  </si>
  <si>
    <t>Общеэкономические вопросы</t>
  </si>
  <si>
    <t>951 0401 0000000 000 000</t>
  </si>
  <si>
    <t>Реализация государственной политики занятости населения</t>
  </si>
  <si>
    <t>951 0401 5100000 000 000</t>
  </si>
  <si>
    <t>951 0401 5100200 000 000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</si>
  <si>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</si>
  <si>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Оплата работ, услуг</t>
  </si>
  <si>
    <t>Алексеевское сельское поселение</t>
  </si>
  <si>
    <t>ОТЧЕТ ОБ ИСПОЛНЕНИИ БЮДЖЕТА</t>
  </si>
  <si>
    <t>(в ред. Приказа Минфина РФ от 09.11.2009 №115н)</t>
  </si>
  <si>
    <t>000 1 01 02021 01 3000 110</t>
  </si>
  <si>
    <t xml:space="preserve">                Начальник сектора </t>
  </si>
  <si>
    <t>ДОХОДЫ ОТ ПРОДАЖИ МАТЕРИАЛЬНЫХ И НЕМАТЕРИАЛЬНЫХ АКТИВОВ</t>
  </si>
  <si>
    <t>000 1 14 00000 00 0000 000</t>
  </si>
  <si>
    <t>000 1 14 06000 00 0000 430</t>
  </si>
  <si>
    <t>Доходы от продажи земельных участков , государственная собственность на которые не разграничена</t>
  </si>
  <si>
    <t>000 1 14 06010 00 0000 430</t>
  </si>
  <si>
    <t>Доходы от продажи земельных участков , государственная собственность на которые не разграничена и которые расположены в границах поселений</t>
  </si>
  <si>
    <t>000 1 14 06014 10 0000 430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</si>
  <si>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</t>
  </si>
  <si>
    <t>Форма 0503117 с.2</t>
  </si>
  <si>
    <t>951 0104 5210000 000 000</t>
  </si>
  <si>
    <t>951 0104 5210200 000 000</t>
  </si>
  <si>
    <t>951 0104 5210215 000 000</t>
  </si>
  <si>
    <t>2011 г</t>
  </si>
  <si>
    <t>Результат исполнения бюджета
(дефицит "-" /профицит "+")</t>
  </si>
  <si>
    <t>000 1 01 02021 01 4000 110</t>
  </si>
  <si>
    <t>11</t>
  </si>
  <si>
    <t>000 2 02 03024 00 0000 151</t>
  </si>
  <si>
    <t>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</si>
  <si>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</si>
  <si>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</si>
  <si>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951 0102 0020300 997 000</t>
  </si>
  <si>
    <t>951 0102 0020300 997 200</t>
  </si>
  <si>
    <t>951 0102 0020300 997 210</t>
  </si>
  <si>
    <t>951 0102 0020300 997 211</t>
  </si>
  <si>
    <t>951 0102 0020300 997 212</t>
  </si>
  <si>
    <t>951 0102 0020300 997 213</t>
  </si>
  <si>
    <t>951 0102 0020300 997 220</t>
  </si>
  <si>
    <t>951 0102 0020300 997 226</t>
  </si>
  <si>
    <t>951 0104 0020400 997 000</t>
  </si>
  <si>
    <t>951 0104 0020400 997 200</t>
  </si>
  <si>
    <t>951 0104 0020400 997 210</t>
  </si>
  <si>
    <t>951 0104 0020400 997 211</t>
  </si>
  <si>
    <t>951 0104 0020400 997 212</t>
  </si>
  <si>
    <t>951 0104 0020400 997 213</t>
  </si>
  <si>
    <t>951 0104 0020400 997 220</t>
  </si>
  <si>
    <t>951 0104 0020400 997  221</t>
  </si>
  <si>
    <t>951 0104 0020400 997 223</t>
  </si>
  <si>
    <t>951 0104 0020400 997 224</t>
  </si>
  <si>
    <t>Работы ,услуги по содержанию имущества</t>
  </si>
  <si>
    <t>951 0104 0020400 997 225</t>
  </si>
  <si>
    <t>951 0104 0020400 997 226</t>
  </si>
  <si>
    <t>951 0104 0020400 997 290</t>
  </si>
  <si>
    <t>951 0104 0020400 997 300</t>
  </si>
  <si>
    <t>951 0104 0020400 997 310</t>
  </si>
  <si>
    <t>951 0104 0020400 997 340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</si>
  <si>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 в части нарушения выборными должностными лицами месттного самоуправления, должностными лицами органов местного самоуправления,муниципальных учреждений и муниципальных унитарных предприятий порядка и сроков рассмотрения обращений граждан), 2.2, 2.4,2.7,3.2,3.3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4.1,5.1-5.7,6.1-6.3,7.1,7.2,7.3 ( в части нарушения установленных нормативными правовыми актами органовместного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№273-ЗС "Об административных правонарушениях"</t>
  </si>
  <si>
    <t>951 0104 5210215 997 000</t>
  </si>
  <si>
    <t>951 0104 5210215 997 300</t>
  </si>
  <si>
    <t>951 0104 5210215 997 340</t>
  </si>
  <si>
    <t>951 0203 0013600 997 000</t>
  </si>
  <si>
    <t>951 0203 0013600 997 200</t>
  </si>
  <si>
    <t>951 0203 0013600 997 210</t>
  </si>
  <si>
    <t>951 0203 0013600 997 211</t>
  </si>
  <si>
    <t>951 0203 0013600 997 213</t>
  </si>
  <si>
    <t>951 0203 0013600 997 300</t>
  </si>
  <si>
    <t>951 0203 0013600 997 340</t>
  </si>
  <si>
    <t>Целевые прграммы муниципальных образований</t>
  </si>
  <si>
    <t>951 0309 7950000 000 000</t>
  </si>
  <si>
    <t>Муниципальная долгосрочная целевая программа"Пожарная безопасность и защита населения и территорий Алексеевского сельского поселения от чрезвычайных ситуаций на 2011-2013 годы"</t>
  </si>
  <si>
    <t>951 0309 7950700 000 000</t>
  </si>
  <si>
    <t>951 0309 7950700 997 000</t>
  </si>
  <si>
    <t>951 0309 7950700 997 200</t>
  </si>
  <si>
    <t>951 0309 7950700 997 220</t>
  </si>
  <si>
    <t>951 0309 7950700 997 226</t>
  </si>
  <si>
    <t>951 0309 7950700 997 300</t>
  </si>
  <si>
    <t>951 0309 7950700 997 310</t>
  </si>
  <si>
    <t>951 0502 3510500 997 000</t>
  </si>
  <si>
    <t>951 0502 3510500 997 200</t>
  </si>
  <si>
    <t>951 0502 3510500 997 220</t>
  </si>
  <si>
    <t>Работы, услуги по содержанию имущества</t>
  </si>
  <si>
    <t>951 0502 3510500 997 225</t>
  </si>
  <si>
    <t>951 0502 3510500 997 226</t>
  </si>
  <si>
    <t>951 0502 3510500 997 290</t>
  </si>
  <si>
    <t>951 0502 3510500 997 300</t>
  </si>
  <si>
    <t>951 0502 3510500 997 340</t>
  </si>
  <si>
    <t>951 0502 7950000 000 000</t>
  </si>
  <si>
    <t>951 0502 7950400 000 000</t>
  </si>
  <si>
    <t>951 0502 7950400 997 000</t>
  </si>
  <si>
    <t>951 0502 7950400 997 200</t>
  </si>
  <si>
    <t>951 0502 7950400 997 220</t>
  </si>
  <si>
    <t>951 0502 7950400 997 225</t>
  </si>
  <si>
    <t>Региональные целевые программы</t>
  </si>
  <si>
    <t>951 0503 5220000 000 000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</si>
  <si>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</si>
  <si>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951 0503 5222700 000 000</t>
  </si>
  <si>
    <t>Бюджетные инвестиции</t>
  </si>
  <si>
    <t>951 0503 5222700 003 000</t>
  </si>
  <si>
    <t>951 0503 5222700 003 200</t>
  </si>
  <si>
    <t>951 0503 5222700 003 220</t>
  </si>
  <si>
    <t>951 0503 5222700 003 225</t>
  </si>
  <si>
    <t>951 0503 7950000 000 000</t>
  </si>
  <si>
    <t>951 0503 7950100 000 000</t>
  </si>
  <si>
    <t>Муниципальная долгосрочная целевая программа "Повышение безопасности дорожного движения в 2010-2012 годах в Алексеевском сельском поселении"</t>
  </si>
  <si>
    <t>951 0503 7950100 997 000</t>
  </si>
  <si>
    <t>951 0503 7950100 997 200</t>
  </si>
  <si>
    <t>951 0503 7950100 997 220</t>
  </si>
  <si>
    <t>951 0503 7950100 997 225</t>
  </si>
  <si>
    <t>Муниципальная долгосрочная целевая программа "Благоустройство территории Алексеевского сельского поселения на 2011-2013 г.г."</t>
  </si>
  <si>
    <t>951 0503 7950600 000 000</t>
  </si>
  <si>
    <t>Выполнение функций органами местного самоуправления в части реализации мероприятий по содержанию уличного освещения</t>
  </si>
  <si>
    <t>951 0503 7950600 601 000</t>
  </si>
  <si>
    <t>951 0503 7950600 601 200</t>
  </si>
  <si>
    <t>951 0503 7950600 601 220</t>
  </si>
  <si>
    <t>951 0503 7950600 601 223</t>
  </si>
  <si>
    <t>951 0503 7950600 601 225</t>
  </si>
  <si>
    <t>Работы,услуги по содержанию имущества</t>
  </si>
  <si>
    <t>Выполнение функций органами местного самоуправления в части реализации мероприятий по организации и содержанию мест захоронений</t>
  </si>
  <si>
    <t>951 0503 7950600 602 000</t>
  </si>
  <si>
    <t>951 0503 7950600 602 225</t>
  </si>
  <si>
    <t>951 0503 7950600 602 220</t>
  </si>
  <si>
    <t>951 0503 7950600 602 200</t>
  </si>
  <si>
    <t>951 0503 7950600 602 300</t>
  </si>
  <si>
    <t>951 0503 7950600 602 310</t>
  </si>
  <si>
    <t>951 0503 7950600 602 340</t>
  </si>
  <si>
    <t>Выполнение функций органами местного самоуправления в части реализации мероприятий по благоустройству территории сельского поселения</t>
  </si>
  <si>
    <t>951 0503 7950600 604 000</t>
  </si>
  <si>
    <t>951 0503 7950600 604 200</t>
  </si>
  <si>
    <t>951 0503 7950600 604 220</t>
  </si>
  <si>
    <t>951 0503 7950600 604 226</t>
  </si>
  <si>
    <t>951 0503 7950600 604 300</t>
  </si>
  <si>
    <t>951 0503 7950600 604 310</t>
  </si>
  <si>
    <t>951 0503 7950600 604 340</t>
  </si>
  <si>
    <t xml:space="preserve">951 0801 5220000 000 000 </t>
  </si>
  <si>
    <t xml:space="preserve">951 0801 5222800 000 000 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</si>
  <si>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</si>
  <si>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 xml:space="preserve">951 0801 5222800 954 000 </t>
  </si>
  <si>
    <t xml:space="preserve">951 0801 5222800 954 226 </t>
  </si>
  <si>
    <t xml:space="preserve">951 0801 5222800 954 220 </t>
  </si>
  <si>
    <t xml:space="preserve">951 0801 5222800 954 200 </t>
  </si>
  <si>
    <t xml:space="preserve">951 0801 5222800 955 000 </t>
  </si>
  <si>
    <t xml:space="preserve">951 0801 5222800 955 200 </t>
  </si>
  <si>
    <t xml:space="preserve">951 0801 5222800 955 220 </t>
  </si>
  <si>
    <t xml:space="preserve">951 0801 5222800 955 221 </t>
  </si>
  <si>
    <t>субсидии на обеспечение доступа общедоступных библиотек к сети Интернет</t>
  </si>
  <si>
    <t xml:space="preserve">951 0801 7950000 000 000 </t>
  </si>
  <si>
    <t xml:space="preserve">951 0801 7950080 000 000 </t>
  </si>
  <si>
    <t xml:space="preserve">951 0801 7950080 605 000 </t>
  </si>
  <si>
    <t>Целевые программы муниципальных образований</t>
  </si>
  <si>
    <t>Муниципальная долгосрочная целевая программа "Культура Алексеевского сельского поселения(2011-2013 годы)"</t>
  </si>
  <si>
    <t>Уплата налогов за негативное воздействие на окружающую среду и земельного налога муниципальными сельскими домами культуры</t>
  </si>
  <si>
    <t xml:space="preserve">951 0801 7950080 605 200 </t>
  </si>
  <si>
    <t xml:space="preserve">951 0801 7950080 605 290 </t>
  </si>
  <si>
    <t xml:space="preserve">951 0801 7950080 606 000 </t>
  </si>
  <si>
    <t>Финансовое обеспечение выполнения муниципальных заданий сельскими домами культуры</t>
  </si>
  <si>
    <t xml:space="preserve">951 0801 7950080 606 200 </t>
  </si>
  <si>
    <t xml:space="preserve">951 0801 7950080 606 210 </t>
  </si>
  <si>
    <t xml:space="preserve">951 0801 7950080 606 211 </t>
  </si>
  <si>
    <t xml:space="preserve">951 0801 7950080 606 213 </t>
  </si>
  <si>
    <t xml:space="preserve">951 0801 7950080 606 220 </t>
  </si>
  <si>
    <t xml:space="preserve">951 0801 7950080 606 221 </t>
  </si>
  <si>
    <t xml:space="preserve">951 0801 7950080 606 222 </t>
  </si>
  <si>
    <t xml:space="preserve">951 0801 7950080 606 223 </t>
  </si>
  <si>
    <t xml:space="preserve">951 0801 7950080 606 340 </t>
  </si>
  <si>
    <t xml:space="preserve">951 0801 7950080 606 310 </t>
  </si>
  <si>
    <t xml:space="preserve">951 0801 7950080 606 300 </t>
  </si>
  <si>
    <t xml:space="preserve">951 0801 7950080 606 290 </t>
  </si>
  <si>
    <t xml:space="preserve">951 0801 7950080 606 226 </t>
  </si>
  <si>
    <t xml:space="preserve">951 0801 7950080 606 225 </t>
  </si>
  <si>
    <t>Финансовое обеспечение выполнения муниципальных заданий сельскими библиотеками</t>
  </si>
  <si>
    <t>Уплата налогов за негативное воздействие на окружающую среду и земельного налога муниципальными сельскими библиотекми</t>
  </si>
  <si>
    <t xml:space="preserve">951 0801 7950080 607 000 </t>
  </si>
  <si>
    <t xml:space="preserve">951 0801 7950080 607 200 </t>
  </si>
  <si>
    <t xml:space="preserve">951 0801 7950080 607 290 </t>
  </si>
  <si>
    <t xml:space="preserve">951 0801 7950080 608 000 </t>
  </si>
  <si>
    <t xml:space="preserve">951 0801 7950080 608 200 </t>
  </si>
  <si>
    <t xml:space="preserve">951 0801 7950080 608 210 </t>
  </si>
  <si>
    <t xml:space="preserve">951 0801 7950080 608 211 </t>
  </si>
  <si>
    <t xml:space="preserve">951 0801 7950080 608 213 </t>
  </si>
  <si>
    <t xml:space="preserve">951 0801 7950080 608 220 </t>
  </si>
  <si>
    <t xml:space="preserve">951 0801 7950080 608 221 </t>
  </si>
  <si>
    <t xml:space="preserve">951 0801 7950080 608 222 </t>
  </si>
  <si>
    <t xml:space="preserve">951 0801 7950080 608 223 </t>
  </si>
  <si>
    <t xml:space="preserve">951 0801 7950080 608 225 </t>
  </si>
  <si>
    <t xml:space="preserve">951 0801 7950080 608 226 </t>
  </si>
  <si>
    <t xml:space="preserve">951 0801 7950080 608 290 </t>
  </si>
  <si>
    <t xml:space="preserve">951 0801 7950080 608 300 </t>
  </si>
  <si>
    <t xml:space="preserve">951 0801 7950080 608 310 </t>
  </si>
  <si>
    <t xml:space="preserve">951 0801 7950080 608 340 </t>
  </si>
  <si>
    <t>951 1100 0000000 000 000</t>
  </si>
  <si>
    <t>Другие вопросы в области физической культуры и спорта</t>
  </si>
  <si>
    <t>951 1105 0000000 000 000</t>
  </si>
  <si>
    <t>Муниципальная целевая программа "Развитие физической культуры и спорта в Алексеевском сельском поселении на 2011-2013 годы"</t>
  </si>
  <si>
    <t>951 1105 7950000 000 000</t>
  </si>
  <si>
    <t>951 1105 7951000 000 000</t>
  </si>
  <si>
    <t>951 1105 7951000 997 000</t>
  </si>
  <si>
    <t>951 1105 7951000 997 200</t>
  </si>
  <si>
    <t>951 1105 7951000 997 290</t>
  </si>
  <si>
    <t>02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</si>
  <si>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</si>
  <si>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</si>
  <si>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</si>
  <si>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</si>
  <si>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Безвозмездные перечисления бюджетам</t>
  </si>
  <si>
    <t>Перечисления другим бюджетам бюджетной системы Российской Федерации</t>
  </si>
  <si>
    <t>000 1 05 01011 01 0000 110</t>
  </si>
  <si>
    <t>000 1 05 01011 01 1000 110</t>
  </si>
  <si>
    <t>000 1 05 01012 01 0000 110</t>
  </si>
  <si>
    <t>000 1 05 01012 01 1000 110</t>
  </si>
  <si>
    <t>Налог, взимаемый с налогоплательщиков, выбравших в качестве объекта  налогооблажения доходы (за налоговые периоды, истекшие до 1 января 2011 года)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</si>
  <si>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</si>
  <si>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</si>
  <si>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</si>
  <si>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000 1 05 03020 01 1000 110</t>
  </si>
  <si>
    <t>01 апреля</t>
  </si>
  <si>
    <t>Налог, взимаемый с налогоплательщиков, выбравших в качестве объекта налогооблажения доходы</t>
  </si>
  <si>
    <t>000 1 05 01010 00 0000 110</t>
  </si>
  <si>
    <t>000 1 05 01010 01 0000 110</t>
  </si>
  <si>
    <t>000 1 05 01010 01 1000 110</t>
  </si>
  <si>
    <t>Налог, взимаемый с налогоплательщиков, выбравших в качестве объекта налогооблажения доходы (за налоговые периоды, истекшие до 1 января 2011г)</t>
  </si>
  <si>
    <t>000 1 05 01020 00 0000 110</t>
  </si>
  <si>
    <t>000 1 05 01022 01 0000 110</t>
  </si>
  <si>
    <t>000 1 05 01022 01 1000 110</t>
  </si>
  <si>
    <t>000 1 06 06023 10 2000 110</t>
  </si>
  <si>
    <t xml:space="preserve">Доходы ,получаемые в виде арендной платы за земли после разграничения государственной собственности на землю, а также средства от продажи права  на заключение договоров аренды указанных земельных участков  ( за исключением земельных участков бюджетных и автономных учреждений) </t>
  </si>
  <si>
    <t xml:space="preserve">Доходы ,получаемые в виде арендной платы,  а также средства от продажи права на заключение договоров аренды за земли,находящиеся в собственности поселенийв ( за исключением земельных участков бюджетных и  автономных учреждений) </t>
  </si>
  <si>
    <t>Доходы от продажи земельных участков, находящихся в государственной и муниципальной собственности ( за исключением земельных участковбюджетных и  автономных учреждений)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</si>
  <si>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</si>
  <si>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951 0113 0000000 000 000</t>
  </si>
  <si>
    <t>951 0113 0900000 000 000</t>
  </si>
  <si>
    <t>951 0113 0900200 000 000</t>
  </si>
  <si>
    <t>Оценка недвижимости , признание прав и регулирование отношений по государственной и муниципальной собственности</t>
  </si>
  <si>
    <t>951 0113 0900200 997 000</t>
  </si>
  <si>
    <t>951 0113 0900200 997 200</t>
  </si>
  <si>
    <t>951 0113 0900200 997 220</t>
  </si>
  <si>
    <t>951 0113 0900200 997 226</t>
  </si>
  <si>
    <t>951 0113 0900200 997 290</t>
  </si>
  <si>
    <t>951 0113 0920000 000 000</t>
  </si>
  <si>
    <t>951 0113 0920300 000 000</t>
  </si>
  <si>
    <t>951 0113 0920300 013 000</t>
  </si>
  <si>
    <t>951 0113 0920300 013 200</t>
  </si>
  <si>
    <t>951 0113 0920300 013 290</t>
  </si>
  <si>
    <t>951 0401 5100200 997 000</t>
  </si>
  <si>
    <t>951 0401 5100200 997 200</t>
  </si>
  <si>
    <t>951 0401 5100200 997 220</t>
  </si>
  <si>
    <t>951 0401 5100200 997 226</t>
  </si>
  <si>
    <t>951 0412 5230100 997 226</t>
  </si>
  <si>
    <t>951 0412 5230100 997 220</t>
  </si>
  <si>
    <t>951 0412 5230100 997 200</t>
  </si>
  <si>
    <t>951 0412 5230100 997 000</t>
  </si>
  <si>
    <t>951 0412 5230100 000 000</t>
  </si>
  <si>
    <t>Развитие социальной и инженерной инфраструктуры</t>
  </si>
  <si>
    <t>951 0412 5230000 000 000</t>
  </si>
  <si>
    <t>Развитие социальной и инженерной инфраструктуры субъектов Российской Федерации и муниципальных образований</t>
  </si>
  <si>
    <t>Другие вопросы в области национальной экономики</t>
  </si>
  <si>
    <t>951 0412 0000000 000 000</t>
  </si>
  <si>
    <t>Муниципальная долгосрочная целевая программа "Строительство, реконструкция, проектирование и капитальный ремонт объектов водоснабжения и канализации, объектов теплоэнергетики  на территории Алексеевского сельского поселения Матвеево-Курганского района Ростовской области на 2011-2013 .г."</t>
  </si>
  <si>
    <t xml:space="preserve">Культура, кинематография 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</si>
  <si>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</si>
  <si>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951 1400 0000000 000 000</t>
  </si>
  <si>
    <t>951 1403 0000000 000 000</t>
  </si>
  <si>
    <t>951 1403 5210000 000 000</t>
  </si>
  <si>
    <t>951 1403 5210100 000 000</t>
  </si>
  <si>
    <t>951 1403 5210102 000 000</t>
  </si>
  <si>
    <t>951 1403 5210102 017 000</t>
  </si>
  <si>
    <t>951 1403 5210102 017 200</t>
  </si>
  <si>
    <t>951 1403 5210102 017 250</t>
  </si>
  <si>
    <t>951 1403 5210102 017 251</t>
  </si>
  <si>
    <t>Иные межбюджетные трансферты бюджетам бюджетной системы</t>
  </si>
  <si>
    <t xml:space="preserve">Иные межбюджетные трансферты </t>
  </si>
  <si>
    <t>951 1403 5210300 017 251</t>
  </si>
  <si>
    <t>951 1403 5210300 017 250</t>
  </si>
  <si>
    <t>951 1403 5210300 017 200</t>
  </si>
  <si>
    <t>951 1403 5210300 017 000</t>
  </si>
  <si>
    <t>951 1403 5210300 000 000</t>
  </si>
  <si>
    <t>апреля</t>
  </si>
  <si>
    <t>04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</si>
</sst>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3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36"/>
      <name val="Arial"/>
      <family val="2"/>
    </font>
    <font>
      <sz val="8"/>
      <color indexed="36"/>
      <name val="Arial"/>
      <family val="2"/>
    </font>
    <font>
      <b/>
      <sz val="8"/>
      <color indexed="20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3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/>
    </xf>
    <xf numFmtId="2" fontId="1" fillId="24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24" borderId="0" xfId="0" applyFont="1" applyFill="1" applyAlignment="1">
      <alignment/>
    </xf>
    <xf numFmtId="2" fontId="5" fillId="24" borderId="10" xfId="0" applyNumberFormat="1" applyFont="1" applyFill="1" applyBorder="1" applyAlignment="1">
      <alignment horizontal="center"/>
    </xf>
    <xf numFmtId="2" fontId="6" fillId="24" borderId="10" xfId="0" applyNumberFormat="1" applyFont="1" applyFill="1" applyBorder="1" applyAlignment="1">
      <alignment horizontal="center"/>
    </xf>
    <xf numFmtId="2" fontId="8" fillId="24" borderId="10" xfId="0" applyNumberFormat="1" applyFont="1" applyFill="1" applyBorder="1" applyAlignment="1">
      <alignment horizontal="center"/>
    </xf>
    <xf numFmtId="2" fontId="1" fillId="24" borderId="0" xfId="0" applyNumberFormat="1" applyFont="1" applyFill="1" applyBorder="1" applyAlignment="1">
      <alignment horizontal="center"/>
    </xf>
    <xf numFmtId="2" fontId="1" fillId="24" borderId="12" xfId="0" applyNumberFormat="1" applyFont="1" applyFill="1" applyBorder="1" applyAlignment="1">
      <alignment horizontal="center"/>
    </xf>
    <xf numFmtId="49" fontId="4" fillId="24" borderId="10" xfId="0" applyNumberFormat="1" applyFont="1" applyFill="1" applyBorder="1" applyAlignment="1">
      <alignment horizontal="center"/>
    </xf>
    <xf numFmtId="2" fontId="4" fillId="24" borderId="0" xfId="0" applyNumberFormat="1" applyFont="1" applyFill="1" applyBorder="1" applyAlignment="1">
      <alignment horizontal="center"/>
    </xf>
    <xf numFmtId="2" fontId="4" fillId="24" borderId="12" xfId="0" applyNumberFormat="1" applyFont="1" applyFill="1" applyBorder="1" applyAlignment="1">
      <alignment horizontal="center"/>
    </xf>
    <xf numFmtId="2" fontId="4" fillId="24" borderId="10" xfId="0" applyNumberFormat="1" applyFont="1" applyFill="1" applyBorder="1" applyAlignment="1">
      <alignment horizontal="center"/>
    </xf>
    <xf numFmtId="2" fontId="1" fillId="24" borderId="13" xfId="0" applyNumberFormat="1" applyFont="1" applyFill="1" applyBorder="1" applyAlignment="1">
      <alignment horizontal="center"/>
    </xf>
    <xf numFmtId="2" fontId="4" fillId="22" borderId="0" xfId="0" applyNumberFormat="1" applyFont="1" applyFill="1" applyBorder="1" applyAlignment="1">
      <alignment horizontal="center"/>
    </xf>
    <xf numFmtId="2" fontId="4" fillId="22" borderId="10" xfId="0" applyNumberFormat="1" applyFont="1" applyFill="1" applyBorder="1" applyAlignment="1">
      <alignment horizontal="center"/>
    </xf>
    <xf numFmtId="2" fontId="10" fillId="24" borderId="0" xfId="0" applyNumberFormat="1" applyFont="1" applyFill="1" applyBorder="1" applyAlignment="1">
      <alignment horizontal="center"/>
    </xf>
    <xf numFmtId="2" fontId="10" fillId="24" borderId="10" xfId="0" applyNumberFormat="1" applyFont="1" applyFill="1" applyBorder="1" applyAlignment="1">
      <alignment horizontal="center"/>
    </xf>
    <xf numFmtId="49" fontId="4" fillId="22" borderId="10" xfId="0" applyNumberFormat="1" applyFont="1" applyFill="1" applyBorder="1" applyAlignment="1">
      <alignment horizontal="center"/>
    </xf>
    <xf numFmtId="49" fontId="6" fillId="24" borderId="10" xfId="0" applyNumberFormat="1" applyFont="1" applyFill="1" applyBorder="1" applyAlignment="1">
      <alignment horizontal="center"/>
    </xf>
    <xf numFmtId="2" fontId="6" fillId="24" borderId="0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2" fontId="11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24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1" fillId="0" borderId="12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13" fillId="0" borderId="12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3" fillId="24" borderId="10" xfId="0" applyNumberFormat="1" applyFont="1" applyFill="1" applyBorder="1" applyAlignment="1">
      <alignment horizontal="center"/>
    </xf>
    <xf numFmtId="2" fontId="13" fillId="24" borderId="0" xfId="0" applyNumberFormat="1" applyFont="1" applyFill="1" applyBorder="1" applyAlignment="1">
      <alignment horizontal="center"/>
    </xf>
    <xf numFmtId="2" fontId="13" fillId="2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0" xfId="0" applyFont="1" applyAlignment="1">
      <alignment/>
    </xf>
    <xf numFmtId="2" fontId="15" fillId="24" borderId="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24" borderId="0" xfId="0" applyFont="1" applyFill="1" applyAlignment="1">
      <alignment/>
    </xf>
    <xf numFmtId="0" fontId="1" fillId="0" borderId="18" xfId="0" applyFont="1" applyBorder="1" applyAlignment="1">
      <alignment horizontal="center" vertical="top"/>
    </xf>
    <xf numFmtId="2" fontId="15" fillId="24" borderId="10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24" borderId="0" xfId="0" applyFont="1" applyFill="1" applyAlignment="1">
      <alignment/>
    </xf>
    <xf numFmtId="0" fontId="1" fillId="20" borderId="0" xfId="0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49" fontId="1" fillId="0" borderId="27" xfId="0" applyNumberFormat="1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8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/>
    </xf>
    <xf numFmtId="2" fontId="4" fillId="0" borderId="3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wrapText="1"/>
    </xf>
    <xf numFmtId="2" fontId="1" fillId="0" borderId="30" xfId="0" applyNumberFormat="1" applyFont="1" applyFill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2" fontId="1" fillId="20" borderId="0" xfId="0" applyNumberFormat="1" applyFont="1" applyFill="1" applyBorder="1" applyAlignment="1">
      <alignment horizontal="center"/>
    </xf>
    <xf numFmtId="2" fontId="1" fillId="20" borderId="12" xfId="0" applyNumberFormat="1" applyFont="1" applyFill="1" applyBorder="1" applyAlignment="1">
      <alignment horizontal="center"/>
    </xf>
    <xf numFmtId="49" fontId="1" fillId="20" borderId="10" xfId="0" applyNumberFormat="1" applyFont="1" applyFill="1" applyBorder="1" applyAlignment="1">
      <alignment horizontal="center"/>
    </xf>
    <xf numFmtId="2" fontId="1" fillId="20" borderId="10" xfId="0" applyNumberFormat="1" applyFont="1" applyFill="1" applyBorder="1" applyAlignment="1">
      <alignment horizontal="center"/>
    </xf>
    <xf numFmtId="49" fontId="1" fillId="24" borderId="16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49" fontId="1" fillId="24" borderId="10" xfId="0" applyNumberFormat="1" applyFont="1" applyFill="1" applyBorder="1" applyAlignment="1">
      <alignment horizontal="center"/>
    </xf>
    <xf numFmtId="49" fontId="1" fillId="24" borderId="15" xfId="0" applyNumberFormat="1" applyFont="1" applyFill="1" applyBorder="1" applyAlignment="1">
      <alignment horizontal="center"/>
    </xf>
    <xf numFmtId="49" fontId="1" fillId="24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4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20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2" fontId="1" fillId="24" borderId="15" xfId="0" applyNumberFormat="1" applyFont="1" applyFill="1" applyBorder="1" applyAlignment="1">
      <alignment horizontal="center"/>
    </xf>
    <xf numFmtId="2" fontId="1" fillId="24" borderId="14" xfId="0" applyNumberFormat="1" applyFont="1" applyFill="1" applyBorder="1" applyAlignment="1">
      <alignment horizontal="center"/>
    </xf>
    <xf numFmtId="2" fontId="1" fillId="24" borderId="31" xfId="0" applyNumberFormat="1" applyFont="1" applyFill="1" applyBorder="1" applyAlignment="1">
      <alignment horizontal="center"/>
    </xf>
    <xf numFmtId="0" fontId="1" fillId="24" borderId="34" xfId="0" applyFont="1" applyFill="1" applyBorder="1" applyAlignment="1">
      <alignment horizontal="left"/>
    </xf>
    <xf numFmtId="0" fontId="1" fillId="24" borderId="14" xfId="0" applyFont="1" applyFill="1" applyBorder="1" applyAlignment="1">
      <alignment horizontal="left"/>
    </xf>
    <xf numFmtId="2" fontId="1" fillId="24" borderId="10" xfId="0" applyNumberFormat="1" applyFont="1" applyFill="1" applyBorder="1" applyAlignment="1">
      <alignment horizontal="center"/>
    </xf>
    <xf numFmtId="0" fontId="1" fillId="24" borderId="34" xfId="0" applyFont="1" applyFill="1" applyBorder="1" applyAlignment="1">
      <alignment horizontal="left" wrapText="1"/>
    </xf>
    <xf numFmtId="0" fontId="1" fillId="24" borderId="14" xfId="0" applyFont="1" applyFill="1" applyBorder="1" applyAlignment="1">
      <alignment horizontal="left" wrapText="1"/>
    </xf>
    <xf numFmtId="2" fontId="10" fillId="24" borderId="10" xfId="0" applyNumberFormat="1" applyFont="1" applyFill="1" applyBorder="1" applyAlignment="1">
      <alignment horizontal="center"/>
    </xf>
    <xf numFmtId="2" fontId="1" fillId="24" borderId="16" xfId="0" applyNumberFormat="1" applyFont="1" applyFill="1" applyBorder="1" applyAlignment="1">
      <alignment horizontal="center"/>
    </xf>
    <xf numFmtId="49" fontId="10" fillId="24" borderId="10" xfId="0" applyNumberFormat="1" applyFont="1" applyFill="1" applyBorder="1" applyAlignment="1">
      <alignment horizontal="center"/>
    </xf>
    <xf numFmtId="2" fontId="1" fillId="20" borderId="15" xfId="0" applyNumberFormat="1" applyFont="1" applyFill="1" applyBorder="1" applyAlignment="1">
      <alignment horizontal="center"/>
    </xf>
    <xf numFmtId="2" fontId="1" fillId="20" borderId="14" xfId="0" applyNumberFormat="1" applyFont="1" applyFill="1" applyBorder="1" applyAlignment="1">
      <alignment horizontal="center"/>
    </xf>
    <xf numFmtId="2" fontId="1" fillId="20" borderId="31" xfId="0" applyNumberFormat="1" applyFont="1" applyFill="1" applyBorder="1" applyAlignment="1">
      <alignment horizontal="center"/>
    </xf>
    <xf numFmtId="2" fontId="4" fillId="24" borderId="15" xfId="0" applyNumberFormat="1" applyFont="1" applyFill="1" applyBorder="1" applyAlignment="1">
      <alignment horizontal="center"/>
    </xf>
    <xf numFmtId="2" fontId="4" fillId="24" borderId="14" xfId="0" applyNumberFormat="1" applyFont="1" applyFill="1" applyBorder="1" applyAlignment="1">
      <alignment horizontal="center"/>
    </xf>
    <xf numFmtId="2" fontId="4" fillId="24" borderId="16" xfId="0" applyNumberFormat="1" applyFont="1" applyFill="1" applyBorder="1" applyAlignment="1">
      <alignment horizontal="center"/>
    </xf>
    <xf numFmtId="2" fontId="4" fillId="24" borderId="31" xfId="0" applyNumberFormat="1" applyFont="1" applyFill="1" applyBorder="1" applyAlignment="1">
      <alignment horizontal="center"/>
    </xf>
    <xf numFmtId="49" fontId="1" fillId="20" borderId="10" xfId="0" applyNumberFormat="1" applyFont="1" applyFill="1" applyBorder="1" applyAlignment="1">
      <alignment horizontal="center"/>
    </xf>
    <xf numFmtId="2" fontId="1" fillId="20" borderId="16" xfId="0" applyNumberFormat="1" applyFont="1" applyFill="1" applyBorder="1" applyAlignment="1">
      <alignment horizontal="center"/>
    </xf>
    <xf numFmtId="0" fontId="1" fillId="24" borderId="16" xfId="0" applyFont="1" applyFill="1" applyBorder="1" applyAlignment="1">
      <alignment horizontal="left" wrapText="1"/>
    </xf>
    <xf numFmtId="0" fontId="1" fillId="24" borderId="34" xfId="0" applyFont="1" applyFill="1" applyBorder="1" applyAlignment="1">
      <alignment wrapText="1"/>
    </xf>
    <xf numFmtId="0" fontId="1" fillId="24" borderId="14" xfId="0" applyFont="1" applyFill="1" applyBorder="1" applyAlignment="1">
      <alignment wrapText="1"/>
    </xf>
    <xf numFmtId="0" fontId="1" fillId="24" borderId="34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1" fillId="20" borderId="34" xfId="0" applyFont="1" applyFill="1" applyBorder="1" applyAlignment="1">
      <alignment wrapText="1"/>
    </xf>
    <xf numFmtId="0" fontId="1" fillId="20" borderId="14" xfId="0" applyFont="1" applyFill="1" applyBorder="1" applyAlignment="1">
      <alignment wrapText="1"/>
    </xf>
    <xf numFmtId="49" fontId="1" fillId="20" borderId="15" xfId="0" applyNumberFormat="1" applyFont="1" applyFill="1" applyBorder="1" applyAlignment="1">
      <alignment horizontal="center"/>
    </xf>
    <xf numFmtId="49" fontId="1" fillId="20" borderId="14" xfId="0" applyNumberFormat="1" applyFont="1" applyFill="1" applyBorder="1" applyAlignment="1">
      <alignment horizontal="center"/>
    </xf>
    <xf numFmtId="49" fontId="1" fillId="20" borderId="16" xfId="0" applyNumberFormat="1" applyFont="1" applyFill="1" applyBorder="1" applyAlignment="1">
      <alignment horizontal="center"/>
    </xf>
    <xf numFmtId="0" fontId="4" fillId="24" borderId="34" xfId="0" applyFont="1" applyFill="1" applyBorder="1" applyAlignment="1">
      <alignment wrapText="1"/>
    </xf>
    <xf numFmtId="0" fontId="4" fillId="24" borderId="14" xfId="0" applyFont="1" applyFill="1" applyBorder="1" applyAlignment="1">
      <alignment wrapText="1"/>
    </xf>
    <xf numFmtId="0" fontId="4" fillId="24" borderId="16" xfId="0" applyFont="1" applyFill="1" applyBorder="1" applyAlignment="1">
      <alignment wrapText="1"/>
    </xf>
    <xf numFmtId="49" fontId="4" fillId="24" borderId="10" xfId="0" applyNumberFormat="1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center"/>
    </xf>
    <xf numFmtId="49" fontId="4" fillId="24" borderId="14" xfId="0" applyNumberFormat="1" applyFont="1" applyFill="1" applyBorder="1" applyAlignment="1">
      <alignment horizontal="center"/>
    </xf>
    <xf numFmtId="49" fontId="4" fillId="24" borderId="16" xfId="0" applyNumberFormat="1" applyFont="1" applyFill="1" applyBorder="1" applyAlignment="1">
      <alignment horizontal="center"/>
    </xf>
    <xf numFmtId="0" fontId="1" fillId="20" borderId="34" xfId="0" applyFont="1" applyFill="1" applyBorder="1" applyAlignment="1">
      <alignment horizontal="left" wrapText="1"/>
    </xf>
    <xf numFmtId="0" fontId="1" fillId="20" borderId="14" xfId="0" applyFont="1" applyFill="1" applyBorder="1" applyAlignment="1">
      <alignment horizontal="left" wrapText="1"/>
    </xf>
    <xf numFmtId="0" fontId="1" fillId="20" borderId="16" xfId="0" applyFont="1" applyFill="1" applyBorder="1" applyAlignment="1">
      <alignment horizontal="left" wrapText="1"/>
    </xf>
    <xf numFmtId="49" fontId="10" fillId="24" borderId="15" xfId="0" applyNumberFormat="1" applyFont="1" applyFill="1" applyBorder="1" applyAlignment="1">
      <alignment horizontal="center"/>
    </xf>
    <xf numFmtId="49" fontId="10" fillId="24" borderId="14" xfId="0" applyNumberFormat="1" applyFont="1" applyFill="1" applyBorder="1" applyAlignment="1">
      <alignment horizontal="center"/>
    </xf>
    <xf numFmtId="49" fontId="10" fillId="24" borderId="16" xfId="0" applyNumberFormat="1" applyFont="1" applyFill="1" applyBorder="1" applyAlignment="1">
      <alignment horizontal="center"/>
    </xf>
    <xf numFmtId="0" fontId="10" fillId="24" borderId="34" xfId="0" applyFont="1" applyFill="1" applyBorder="1" applyAlignment="1">
      <alignment horizontal="left" wrapText="1"/>
    </xf>
    <xf numFmtId="0" fontId="10" fillId="24" borderId="14" xfId="0" applyFont="1" applyFill="1" applyBorder="1" applyAlignment="1">
      <alignment horizontal="left" wrapText="1"/>
    </xf>
    <xf numFmtId="0" fontId="11" fillId="0" borderId="34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/>
    </xf>
    <xf numFmtId="2" fontId="11" fillId="0" borderId="15" xfId="0" applyNumberFormat="1" applyFont="1" applyFill="1" applyBorder="1" applyAlignment="1">
      <alignment horizontal="center"/>
    </xf>
    <xf numFmtId="2" fontId="11" fillId="0" borderId="16" xfId="0" applyNumberFormat="1" applyFont="1" applyFill="1" applyBorder="1" applyAlignment="1">
      <alignment horizontal="center"/>
    </xf>
    <xf numFmtId="2" fontId="13" fillId="24" borderId="15" xfId="0" applyNumberFormat="1" applyFont="1" applyFill="1" applyBorder="1" applyAlignment="1">
      <alignment horizontal="center"/>
    </xf>
    <xf numFmtId="2" fontId="13" fillId="24" borderId="14" xfId="0" applyNumberFormat="1" applyFont="1" applyFill="1" applyBorder="1" applyAlignment="1">
      <alignment horizontal="center"/>
    </xf>
    <xf numFmtId="2" fontId="13" fillId="24" borderId="31" xfId="0" applyNumberFormat="1" applyFont="1" applyFill="1" applyBorder="1" applyAlignment="1">
      <alignment horizontal="center"/>
    </xf>
    <xf numFmtId="2" fontId="4" fillId="24" borderId="20" xfId="0" applyNumberFormat="1" applyFont="1" applyFill="1" applyBorder="1" applyAlignment="1">
      <alignment horizontal="center"/>
    </xf>
    <xf numFmtId="2" fontId="4" fillId="24" borderId="21" xfId="0" applyNumberFormat="1" applyFont="1" applyFill="1" applyBorder="1" applyAlignment="1">
      <alignment horizontal="center"/>
    </xf>
    <xf numFmtId="49" fontId="1" fillId="24" borderId="13" xfId="0" applyNumberFormat="1" applyFont="1" applyFill="1" applyBorder="1" applyAlignment="1">
      <alignment horizontal="center"/>
    </xf>
    <xf numFmtId="2" fontId="1" fillId="24" borderId="11" xfId="0" applyNumberFormat="1" applyFont="1" applyFill="1" applyBorder="1" applyAlignment="1">
      <alignment horizontal="center"/>
    </xf>
    <xf numFmtId="2" fontId="1" fillId="24" borderId="18" xfId="0" applyNumberFormat="1" applyFont="1" applyFill="1" applyBorder="1" applyAlignment="1">
      <alignment horizontal="center"/>
    </xf>
    <xf numFmtId="49" fontId="4" fillId="24" borderId="35" xfId="0" applyNumberFormat="1" applyFont="1" applyFill="1" applyBorder="1" applyAlignment="1">
      <alignment horizontal="center"/>
    </xf>
    <xf numFmtId="2" fontId="1" fillId="24" borderId="20" xfId="0" applyNumberFormat="1" applyFont="1" applyFill="1" applyBorder="1" applyAlignment="1">
      <alignment horizontal="center"/>
    </xf>
    <xf numFmtId="2" fontId="1" fillId="24" borderId="21" xfId="0" applyNumberFormat="1" applyFont="1" applyFill="1" applyBorder="1" applyAlignment="1">
      <alignment horizontal="center"/>
    </xf>
    <xf numFmtId="2" fontId="1" fillId="24" borderId="28" xfId="0" applyNumberFormat="1" applyFont="1" applyFill="1" applyBorder="1" applyAlignment="1">
      <alignment horizontal="center"/>
    </xf>
    <xf numFmtId="2" fontId="1" fillId="24" borderId="0" xfId="0" applyNumberFormat="1" applyFont="1" applyFill="1" applyBorder="1" applyAlignment="1">
      <alignment horizontal="center"/>
    </xf>
    <xf numFmtId="2" fontId="11" fillId="24" borderId="15" xfId="0" applyNumberFormat="1" applyFont="1" applyFill="1" applyBorder="1" applyAlignment="1">
      <alignment horizontal="center"/>
    </xf>
    <xf numFmtId="2" fontId="11" fillId="24" borderId="14" xfId="0" applyNumberFormat="1" applyFont="1" applyFill="1" applyBorder="1" applyAlignment="1">
      <alignment horizontal="center"/>
    </xf>
    <xf numFmtId="2" fontId="11" fillId="24" borderId="31" xfId="0" applyNumberFormat="1" applyFont="1" applyFill="1" applyBorder="1" applyAlignment="1">
      <alignment horizontal="center"/>
    </xf>
    <xf numFmtId="0" fontId="7" fillId="24" borderId="34" xfId="0" applyFont="1" applyFill="1" applyBorder="1" applyAlignment="1">
      <alignment wrapText="1"/>
    </xf>
    <xf numFmtId="0" fontId="7" fillId="24" borderId="14" xfId="0" applyFont="1" applyFill="1" applyBorder="1" applyAlignment="1">
      <alignment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3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2" fontId="11" fillId="0" borderId="10" xfId="0" applyNumberFormat="1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 horizontal="center"/>
    </xf>
    <xf numFmtId="2" fontId="11" fillId="0" borderId="14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34" xfId="0" applyFont="1" applyFill="1" applyBorder="1" applyAlignment="1">
      <alignment horizontal="left" wrapText="1"/>
    </xf>
    <xf numFmtId="0" fontId="4" fillId="24" borderId="34" xfId="0" applyFont="1" applyFill="1" applyBorder="1" applyAlignment="1">
      <alignment horizontal="left" wrapText="1"/>
    </xf>
    <xf numFmtId="0" fontId="4" fillId="24" borderId="14" xfId="0" applyFont="1" applyFill="1" applyBorder="1" applyAlignment="1">
      <alignment horizontal="left" wrapText="1"/>
    </xf>
    <xf numFmtId="0" fontId="7" fillId="24" borderId="34" xfId="0" applyFont="1" applyFill="1" applyBorder="1" applyAlignment="1">
      <alignment horizontal="left" wrapText="1"/>
    </xf>
    <xf numFmtId="0" fontId="7" fillId="24" borderId="14" xfId="0" applyFont="1" applyFill="1" applyBorder="1" applyAlignment="1">
      <alignment horizontal="left" wrapText="1"/>
    </xf>
    <xf numFmtId="49" fontId="1" fillId="24" borderId="35" xfId="0" applyNumberFormat="1" applyFont="1" applyFill="1" applyBorder="1" applyAlignment="1">
      <alignment horizontal="center"/>
    </xf>
    <xf numFmtId="49" fontId="1" fillId="24" borderId="22" xfId="0" applyNumberFormat="1" applyFont="1" applyFill="1" applyBorder="1" applyAlignment="1">
      <alignment horizontal="center"/>
    </xf>
    <xf numFmtId="49" fontId="1" fillId="24" borderId="17" xfId="0" applyNumberFormat="1" applyFont="1" applyFill="1" applyBorder="1" applyAlignment="1">
      <alignment horizontal="center"/>
    </xf>
    <xf numFmtId="49" fontId="1" fillId="24" borderId="23" xfId="0" applyNumberFormat="1" applyFont="1" applyFill="1" applyBorder="1" applyAlignment="1">
      <alignment horizontal="center"/>
    </xf>
    <xf numFmtId="49" fontId="10" fillId="20" borderId="10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6" fillId="24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0" fillId="24" borderId="34" xfId="0" applyFont="1" applyFill="1" applyBorder="1" applyAlignment="1">
      <alignment wrapText="1"/>
    </xf>
    <xf numFmtId="0" fontId="10" fillId="24" borderId="14" xfId="0" applyFont="1" applyFill="1" applyBorder="1" applyAlignment="1">
      <alignment wrapText="1"/>
    </xf>
    <xf numFmtId="0" fontId="4" fillId="0" borderId="34" xfId="0" applyFont="1" applyFill="1" applyBorder="1" applyAlignment="1">
      <alignment horizontal="left" wrapText="1"/>
    </xf>
    <xf numFmtId="0" fontId="13" fillId="24" borderId="34" xfId="0" applyFont="1" applyFill="1" applyBorder="1" applyAlignment="1">
      <alignment horizontal="left"/>
    </xf>
    <xf numFmtId="0" fontId="13" fillId="24" borderId="14" xfId="0" applyFont="1" applyFill="1" applyBorder="1" applyAlignment="1">
      <alignment horizontal="left"/>
    </xf>
    <xf numFmtId="0" fontId="13" fillId="0" borderId="34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49" fontId="5" fillId="24" borderId="10" xfId="0" applyNumberFormat="1" applyFont="1" applyFill="1" applyBorder="1" applyAlignment="1">
      <alignment horizontal="center"/>
    </xf>
    <xf numFmtId="0" fontId="1" fillId="20" borderId="16" xfId="0" applyFont="1" applyFill="1" applyBorder="1" applyAlignment="1">
      <alignment wrapText="1"/>
    </xf>
    <xf numFmtId="0" fontId="1" fillId="24" borderId="16" xfId="0" applyFont="1" applyFill="1" applyBorder="1" applyAlignment="1">
      <alignment wrapText="1"/>
    </xf>
    <xf numFmtId="2" fontId="11" fillId="0" borderId="31" xfId="0" applyNumberFormat="1" applyFont="1" applyFill="1" applyBorder="1" applyAlignment="1">
      <alignment horizontal="center"/>
    </xf>
    <xf numFmtId="2" fontId="13" fillId="24" borderId="10" xfId="0" applyNumberFormat="1" applyFont="1" applyFill="1" applyBorder="1" applyAlignment="1">
      <alignment horizontal="center"/>
    </xf>
    <xf numFmtId="2" fontId="10" fillId="24" borderId="15" xfId="0" applyNumberFormat="1" applyFont="1" applyFill="1" applyBorder="1" applyAlignment="1">
      <alignment horizontal="center"/>
    </xf>
    <xf numFmtId="2" fontId="10" fillId="24" borderId="16" xfId="0" applyNumberFormat="1" applyFont="1" applyFill="1" applyBorder="1" applyAlignment="1">
      <alignment horizontal="center"/>
    </xf>
    <xf numFmtId="0" fontId="4" fillId="24" borderId="14" xfId="0" applyFont="1" applyFill="1" applyBorder="1" applyAlignment="1">
      <alignment/>
    </xf>
    <xf numFmtId="49" fontId="13" fillId="24" borderId="10" xfId="0" applyNumberFormat="1" applyFont="1" applyFill="1" applyBorder="1" applyAlignment="1">
      <alignment horizontal="center"/>
    </xf>
    <xf numFmtId="49" fontId="16" fillId="24" borderId="15" xfId="0" applyNumberFormat="1" applyFont="1" applyFill="1" applyBorder="1" applyAlignment="1">
      <alignment horizontal="center"/>
    </xf>
    <xf numFmtId="49" fontId="16" fillId="24" borderId="14" xfId="0" applyNumberFormat="1" applyFont="1" applyFill="1" applyBorder="1" applyAlignment="1">
      <alignment horizontal="center"/>
    </xf>
    <xf numFmtId="49" fontId="16" fillId="24" borderId="16" xfId="0" applyNumberFormat="1" applyFont="1" applyFill="1" applyBorder="1" applyAlignment="1">
      <alignment horizontal="center"/>
    </xf>
    <xf numFmtId="49" fontId="10" fillId="20" borderId="15" xfId="0" applyNumberFormat="1" applyFont="1" applyFill="1" applyBorder="1" applyAlignment="1">
      <alignment horizontal="center"/>
    </xf>
    <xf numFmtId="49" fontId="10" fillId="20" borderId="14" xfId="0" applyNumberFormat="1" applyFont="1" applyFill="1" applyBorder="1" applyAlignment="1">
      <alignment horizontal="center"/>
    </xf>
    <xf numFmtId="49" fontId="10" fillId="20" borderId="16" xfId="0" applyNumberFormat="1" applyFont="1" applyFill="1" applyBorder="1" applyAlignment="1">
      <alignment horizontal="center"/>
    </xf>
    <xf numFmtId="2" fontId="13" fillId="0" borderId="16" xfId="0" applyNumberFormat="1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49" xfId="0" applyFont="1" applyFill="1" applyBorder="1" applyAlignment="1">
      <alignment wrapText="1"/>
    </xf>
    <xf numFmtId="49" fontId="1" fillId="0" borderId="50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51" xfId="0" applyFont="1" applyBorder="1" applyAlignment="1">
      <alignment wrapText="1"/>
    </xf>
    <xf numFmtId="49" fontId="1" fillId="0" borderId="52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3" fillId="0" borderId="28" xfId="0" applyFont="1" applyBorder="1" applyAlignment="1">
      <alignment horizontal="center" vertical="top"/>
    </xf>
    <xf numFmtId="0" fontId="1" fillId="0" borderId="17" xfId="0" applyFont="1" applyFill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49" fontId="1" fillId="0" borderId="17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6"/>
  <sheetViews>
    <sheetView view="pageBreakPreview" zoomScaleSheetLayoutView="100" zoomScalePageLayoutView="0" workbookViewId="0" topLeftCell="A1">
      <selection activeCell="A22" sqref="A22:IV22"/>
    </sheetView>
  </sheetViews>
  <sheetFormatPr defaultColWidth="0.875" defaultRowHeight="12.75"/>
  <cols>
    <col min="1" max="1" width="2.625" style="1" customWidth="1"/>
    <col min="2" max="2" width="0.6171875" style="1" customWidth="1"/>
    <col min="3" max="3" width="0.12890625" style="1" customWidth="1"/>
    <col min="4" max="11" width="0.875" style="1" customWidth="1"/>
    <col min="12" max="12" width="1.12109375" style="1" customWidth="1"/>
    <col min="13" max="26" width="0.875" style="1" customWidth="1"/>
    <col min="27" max="27" width="6.75390625" style="1" customWidth="1"/>
    <col min="28" max="28" width="1.25" style="1" hidden="1" customWidth="1"/>
    <col min="29" max="29" width="1.37890625" style="1" hidden="1" customWidth="1"/>
    <col min="30" max="30" width="7.00390625" style="1" customWidth="1"/>
    <col min="31" max="31" width="8.25390625" style="1" hidden="1" customWidth="1"/>
    <col min="32" max="32" width="0.37109375" style="1" hidden="1" customWidth="1"/>
    <col min="33" max="33" width="3.875" style="1" hidden="1" customWidth="1"/>
    <col min="34" max="48" width="0.875" style="1" customWidth="1"/>
    <col min="49" max="49" width="9.875" style="1" customWidth="1"/>
    <col min="50" max="62" width="0.875" style="1" customWidth="1"/>
    <col min="63" max="64" width="0.875" style="1" hidden="1" customWidth="1"/>
    <col min="65" max="65" width="1.875" style="1" hidden="1" customWidth="1"/>
    <col min="66" max="67" width="0.875" style="1" hidden="1" customWidth="1"/>
    <col min="68" max="68" width="1.00390625" style="1" customWidth="1"/>
    <col min="69" max="79" width="0.875" style="1" customWidth="1"/>
    <col min="80" max="80" width="0.12890625" style="1" customWidth="1"/>
    <col min="81" max="82" width="0.875" style="1" hidden="1" customWidth="1"/>
    <col min="83" max="83" width="0.74609375" style="1" hidden="1" customWidth="1"/>
    <col min="84" max="84" width="0.875" style="1" hidden="1" customWidth="1"/>
    <col min="85" max="85" width="1.37890625" style="1" hidden="1" customWidth="1"/>
    <col min="86" max="86" width="0.12890625" style="1" hidden="1" customWidth="1"/>
    <col min="87" max="87" width="1.875" style="1" hidden="1" customWidth="1"/>
    <col min="88" max="103" width="0.875" style="1" customWidth="1"/>
    <col min="104" max="104" width="2.625" style="1" customWidth="1"/>
    <col min="105" max="16384" width="0.875" style="1" customWidth="1"/>
  </cols>
  <sheetData>
    <row r="1" spans="28:107" ht="12.75" customHeight="1">
      <c r="AB1" s="148"/>
      <c r="AC1" s="148"/>
      <c r="AD1" s="148"/>
      <c r="AW1" s="70"/>
      <c r="AX1" s="153" t="s">
        <v>261</v>
      </c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70"/>
      <c r="DB1" s="70"/>
      <c r="DC1" s="70"/>
    </row>
    <row r="2" spans="28:104" ht="6.75" customHeight="1">
      <c r="AB2" s="66"/>
      <c r="AC2" s="66"/>
      <c r="AD2" s="66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</row>
    <row r="3" spans="27:104" ht="18" customHeight="1">
      <c r="AA3" s="149" t="s">
        <v>260</v>
      </c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CJ3" s="145" t="s">
        <v>205</v>
      </c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7"/>
    </row>
    <row r="4" spans="28:104" ht="18" customHeight="1">
      <c r="AB4" s="43"/>
      <c r="AC4" s="43"/>
      <c r="AD4" s="43"/>
      <c r="CJ4" s="150" t="s">
        <v>242</v>
      </c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2"/>
    </row>
    <row r="5" spans="30:104" ht="18" customHeight="1">
      <c r="AD5" s="2" t="s">
        <v>210</v>
      </c>
      <c r="AH5" s="85" t="s">
        <v>467</v>
      </c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1" t="s">
        <v>276</v>
      </c>
      <c r="BT5" s="91" t="s">
        <v>206</v>
      </c>
      <c r="BU5" s="91"/>
      <c r="BV5" s="91"/>
      <c r="BW5" s="91"/>
      <c r="BX5" s="91"/>
      <c r="BY5" s="91"/>
      <c r="BZ5" s="91"/>
      <c r="CJ5" s="154">
        <v>40634</v>
      </c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7"/>
    </row>
    <row r="6" spans="2:104" ht="18" customHeight="1">
      <c r="B6" s="1" t="s">
        <v>211</v>
      </c>
      <c r="BP6" s="92" t="s">
        <v>207</v>
      </c>
      <c r="BQ6" s="92"/>
      <c r="BR6" s="92"/>
      <c r="BS6" s="92"/>
      <c r="BT6" s="92"/>
      <c r="BU6" s="92"/>
      <c r="BV6" s="92"/>
      <c r="BW6" s="92"/>
      <c r="BX6" s="92"/>
      <c r="BY6" s="92"/>
      <c r="BZ6" s="92"/>
      <c r="CJ6" s="145">
        <v>79228953</v>
      </c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7"/>
    </row>
    <row r="7" spans="1:104" ht="12" customHeight="1">
      <c r="A7" s="4"/>
      <c r="B7" s="84" t="s">
        <v>212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4"/>
      <c r="W7" s="4"/>
      <c r="X7" s="4"/>
      <c r="Y7" s="4"/>
      <c r="Z7" s="4"/>
      <c r="AA7" s="85" t="s">
        <v>131</v>
      </c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4"/>
      <c r="BK7" s="4"/>
      <c r="BL7" s="4"/>
      <c r="BM7" s="4"/>
      <c r="BN7" s="4"/>
      <c r="BO7" s="4"/>
      <c r="BP7" s="155" t="s">
        <v>208</v>
      </c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4"/>
      <c r="CB7" s="4"/>
      <c r="CC7" s="4"/>
      <c r="CD7" s="4"/>
      <c r="CE7" s="4"/>
      <c r="CF7" s="4"/>
      <c r="CG7" s="4"/>
      <c r="CH7" s="13"/>
      <c r="CI7" s="4"/>
      <c r="CJ7" s="94" t="s">
        <v>204</v>
      </c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6"/>
    </row>
    <row r="8" spans="2:104" ht="15.75" customHeight="1">
      <c r="B8" s="67" t="s">
        <v>213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9"/>
      <c r="AC8" s="69"/>
      <c r="AD8" s="68"/>
      <c r="AE8" s="68"/>
      <c r="AF8" s="68"/>
      <c r="AG8" s="68"/>
      <c r="AH8" s="68"/>
      <c r="AI8" s="68"/>
      <c r="AJ8" s="68"/>
      <c r="AK8" s="68"/>
      <c r="AL8" s="90" t="s">
        <v>259</v>
      </c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P8" s="92" t="s">
        <v>209</v>
      </c>
      <c r="BQ8" s="92"/>
      <c r="BR8" s="92"/>
      <c r="BS8" s="92"/>
      <c r="BT8" s="92"/>
      <c r="BU8" s="92"/>
      <c r="BV8" s="92"/>
      <c r="BW8" s="92"/>
      <c r="BX8" s="92"/>
      <c r="BY8" s="92"/>
      <c r="BZ8" s="92"/>
      <c r="CJ8" s="145">
        <v>60231805000</v>
      </c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7"/>
    </row>
    <row r="9" spans="2:104" ht="11.25" customHeight="1">
      <c r="B9" s="93" t="s">
        <v>214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CJ9" s="145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7"/>
    </row>
    <row r="10" spans="1:104" ht="15.75" customHeight="1">
      <c r="A10" s="4"/>
      <c r="B10" s="84" t="s">
        <v>215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13"/>
      <c r="CI10" s="4"/>
      <c r="CJ10" s="94">
        <v>383</v>
      </c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6"/>
    </row>
    <row r="11" spans="1:104" ht="19.5" customHeight="1">
      <c r="A11" s="159" t="s">
        <v>6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</row>
    <row r="12" spans="1:104" ht="11.25" customHeight="1">
      <c r="A12" s="107" t="s">
        <v>0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86" t="s">
        <v>243</v>
      </c>
      <c r="AC12" s="107"/>
      <c r="AD12" s="107"/>
      <c r="AE12" s="107"/>
      <c r="AF12" s="107"/>
      <c r="AG12" s="87"/>
      <c r="AH12" s="86" t="s">
        <v>23</v>
      </c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87"/>
      <c r="AX12" s="86" t="s">
        <v>21</v>
      </c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86" t="s">
        <v>9</v>
      </c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87"/>
      <c r="CJ12" s="86" t="s">
        <v>11</v>
      </c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87"/>
    </row>
    <row r="13" spans="1:104" ht="32.25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88"/>
      <c r="AC13" s="108"/>
      <c r="AD13" s="108"/>
      <c r="AE13" s="108"/>
      <c r="AF13" s="108"/>
      <c r="AG13" s="89"/>
      <c r="AH13" s="8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89"/>
      <c r="AX13" s="8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8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89"/>
      <c r="CJ13" s="8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89"/>
    </row>
    <row r="14" spans="1:104" ht="12" thickBot="1">
      <c r="A14" s="106">
        <v>1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61">
        <v>2</v>
      </c>
      <c r="AC14" s="161"/>
      <c r="AD14" s="161"/>
      <c r="AE14" s="161"/>
      <c r="AF14" s="161"/>
      <c r="AG14" s="161"/>
      <c r="AH14" s="156">
        <v>3</v>
      </c>
      <c r="AI14" s="106"/>
      <c r="AJ14" s="106"/>
      <c r="AK14" s="106"/>
      <c r="AL14" s="106"/>
      <c r="AM14" s="106"/>
      <c r="AN14" s="106"/>
      <c r="AO14" s="106"/>
      <c r="AP14" s="106"/>
      <c r="AQ14" s="157"/>
      <c r="AR14" s="157"/>
      <c r="AS14" s="157"/>
      <c r="AT14" s="157"/>
      <c r="AU14" s="157"/>
      <c r="AV14" s="157"/>
      <c r="AW14" s="158"/>
      <c r="AX14" s="156">
        <v>4</v>
      </c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62"/>
      <c r="BP14" s="165">
        <v>5</v>
      </c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4"/>
      <c r="CG14" s="163"/>
      <c r="CH14" s="163"/>
      <c r="CI14" s="164"/>
      <c r="CJ14" s="156">
        <v>6</v>
      </c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</row>
    <row r="15" spans="1:104" ht="15.75" customHeight="1">
      <c r="A15" s="102" t="s">
        <v>7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0" t="s">
        <v>13</v>
      </c>
      <c r="AC15" s="100"/>
      <c r="AD15" s="100"/>
      <c r="AE15" s="100"/>
      <c r="AF15" s="100"/>
      <c r="AG15" s="100"/>
      <c r="AH15" s="103" t="s">
        <v>18</v>
      </c>
      <c r="AI15" s="103"/>
      <c r="AJ15" s="103"/>
      <c r="AK15" s="103"/>
      <c r="AL15" s="103"/>
      <c r="AM15" s="103"/>
      <c r="AN15" s="103"/>
      <c r="AO15" s="103"/>
      <c r="AP15" s="103"/>
      <c r="AQ15" s="97"/>
      <c r="AR15" s="98"/>
      <c r="AS15" s="98"/>
      <c r="AT15" s="98"/>
      <c r="AU15" s="98"/>
      <c r="AV15" s="98"/>
      <c r="AW15" s="99"/>
      <c r="AX15" s="113">
        <f>AX16+AX80</f>
        <v>13946000</v>
      </c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>
        <f>BP16+BP80</f>
        <v>2991609.6500000004</v>
      </c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>
        <f>CJ16+CJ80</f>
        <v>10954390.35</v>
      </c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09"/>
    </row>
    <row r="16" spans="1:104" ht="15.75" customHeight="1">
      <c r="A16" s="104" t="s">
        <v>27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25" t="s">
        <v>28</v>
      </c>
      <c r="AC16" s="126"/>
      <c r="AD16" s="126"/>
      <c r="AE16" s="126"/>
      <c r="AF16" s="126"/>
      <c r="AG16" s="127"/>
      <c r="AH16" s="124" t="s">
        <v>29</v>
      </c>
      <c r="AI16" s="124"/>
      <c r="AJ16" s="124"/>
      <c r="AK16" s="124"/>
      <c r="AL16" s="124"/>
      <c r="AM16" s="124"/>
      <c r="AN16" s="124"/>
      <c r="AO16" s="124"/>
      <c r="AP16" s="124"/>
      <c r="AQ16" s="125"/>
      <c r="AR16" s="126"/>
      <c r="AS16" s="126"/>
      <c r="AT16" s="126"/>
      <c r="AU16" s="126"/>
      <c r="AV16" s="126"/>
      <c r="AW16" s="127"/>
      <c r="AX16" s="139">
        <f>AX17+AX25+AX40+AX60+AX64+AX70+AX76</f>
        <v>3003900</v>
      </c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>
        <f>BP17+BP25+BP40+BP60+BP64+BP70+BP76</f>
        <v>1303709.6500000001</v>
      </c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19">
        <f>AX16-BP16</f>
        <v>1700190.3499999999</v>
      </c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37"/>
    </row>
    <row r="17" spans="1:104" ht="27" customHeight="1">
      <c r="A17" s="101" t="s">
        <v>30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30" t="s">
        <v>28</v>
      </c>
      <c r="AC17" s="130"/>
      <c r="AD17" s="130"/>
      <c r="AE17" s="130"/>
      <c r="AF17" s="130"/>
      <c r="AG17" s="130"/>
      <c r="AH17" s="130" t="s">
        <v>31</v>
      </c>
      <c r="AI17" s="130"/>
      <c r="AJ17" s="130"/>
      <c r="AK17" s="130"/>
      <c r="AL17" s="130"/>
      <c r="AM17" s="130"/>
      <c r="AN17" s="130"/>
      <c r="AO17" s="130"/>
      <c r="AP17" s="130"/>
      <c r="AQ17" s="131"/>
      <c r="AR17" s="132"/>
      <c r="AS17" s="132"/>
      <c r="AT17" s="132"/>
      <c r="AU17" s="132"/>
      <c r="AV17" s="132"/>
      <c r="AW17" s="133"/>
      <c r="AX17" s="140">
        <f>AX18</f>
        <v>664100</v>
      </c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>
        <f>BP18</f>
        <v>90764.82</v>
      </c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>
        <f>CJ18</f>
        <v>573335.1799999999</v>
      </c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10"/>
    </row>
    <row r="18" spans="1:104" ht="21" customHeight="1">
      <c r="A18" s="141" t="s">
        <v>32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24" t="s">
        <v>28</v>
      </c>
      <c r="AC18" s="124"/>
      <c r="AD18" s="124"/>
      <c r="AE18" s="124"/>
      <c r="AF18" s="124"/>
      <c r="AG18" s="124"/>
      <c r="AH18" s="124" t="s">
        <v>33</v>
      </c>
      <c r="AI18" s="124"/>
      <c r="AJ18" s="124"/>
      <c r="AK18" s="124"/>
      <c r="AL18" s="124"/>
      <c r="AM18" s="124"/>
      <c r="AN18" s="124"/>
      <c r="AO18" s="124"/>
      <c r="AP18" s="124"/>
      <c r="AQ18" s="125"/>
      <c r="AR18" s="126"/>
      <c r="AS18" s="126"/>
      <c r="AT18" s="126"/>
      <c r="AU18" s="126"/>
      <c r="AV18" s="126"/>
      <c r="AW18" s="127"/>
      <c r="AX18" s="139">
        <f>AX19</f>
        <v>664100</v>
      </c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>
        <f>BP19</f>
        <v>90764.82</v>
      </c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19">
        <f aca="true" t="shared" si="0" ref="CJ18:CJ38">AX18-BP18</f>
        <v>573335.1799999999</v>
      </c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37"/>
    </row>
    <row r="19" spans="1:104" ht="64.5" customHeight="1">
      <c r="A19" s="141" t="s">
        <v>34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24" t="s">
        <v>28</v>
      </c>
      <c r="AC19" s="124"/>
      <c r="AD19" s="124"/>
      <c r="AE19" s="124"/>
      <c r="AF19" s="124"/>
      <c r="AG19" s="124"/>
      <c r="AH19" s="124" t="s">
        <v>35</v>
      </c>
      <c r="AI19" s="124"/>
      <c r="AJ19" s="124"/>
      <c r="AK19" s="124"/>
      <c r="AL19" s="124"/>
      <c r="AM19" s="124"/>
      <c r="AN19" s="124"/>
      <c r="AO19" s="124"/>
      <c r="AP19" s="124"/>
      <c r="AQ19" s="125"/>
      <c r="AR19" s="126"/>
      <c r="AS19" s="126"/>
      <c r="AT19" s="126"/>
      <c r="AU19" s="126"/>
      <c r="AV19" s="126"/>
      <c r="AW19" s="127"/>
      <c r="AX19" s="139">
        <f>AX20</f>
        <v>664100</v>
      </c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>
        <f>BP20</f>
        <v>90764.82</v>
      </c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>
        <f t="shared" si="0"/>
        <v>573335.1799999999</v>
      </c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12"/>
    </row>
    <row r="20" spans="1:104" ht="133.5" customHeight="1">
      <c r="A20" s="111" t="s">
        <v>36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42" t="s">
        <v>28</v>
      </c>
      <c r="AC20" s="142"/>
      <c r="AD20" s="142"/>
      <c r="AE20" s="142"/>
      <c r="AF20" s="142"/>
      <c r="AG20" s="142"/>
      <c r="AH20" s="142" t="s">
        <v>37</v>
      </c>
      <c r="AI20" s="142"/>
      <c r="AJ20" s="142"/>
      <c r="AK20" s="142"/>
      <c r="AL20" s="142"/>
      <c r="AM20" s="142"/>
      <c r="AN20" s="142"/>
      <c r="AO20" s="142"/>
      <c r="AP20" s="142"/>
      <c r="AQ20" s="143"/>
      <c r="AR20" s="144"/>
      <c r="AS20" s="144"/>
      <c r="AT20" s="144"/>
      <c r="AU20" s="144"/>
      <c r="AV20" s="144"/>
      <c r="AW20" s="118"/>
      <c r="AX20" s="119">
        <f>AX21+AX22+AX23+AX24</f>
        <v>664100</v>
      </c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1"/>
      <c r="BN20" s="16"/>
      <c r="BO20" s="16"/>
      <c r="BP20" s="119">
        <f>BP21+BP22+BP23+BP24</f>
        <v>90764.82</v>
      </c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1"/>
      <c r="CF20" s="16"/>
      <c r="CG20" s="16"/>
      <c r="CH20" s="16"/>
      <c r="CI20" s="16"/>
      <c r="CJ20" s="119">
        <f t="shared" si="0"/>
        <v>573335.1799999999</v>
      </c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37"/>
    </row>
    <row r="21" spans="1:104" ht="128.25" customHeight="1">
      <c r="A21" s="141" t="s">
        <v>36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24" t="s">
        <v>28</v>
      </c>
      <c r="AC21" s="124"/>
      <c r="AD21" s="124"/>
      <c r="AE21" s="124"/>
      <c r="AF21" s="124"/>
      <c r="AG21" s="124"/>
      <c r="AH21" s="124" t="s">
        <v>38</v>
      </c>
      <c r="AI21" s="124"/>
      <c r="AJ21" s="124"/>
      <c r="AK21" s="124"/>
      <c r="AL21" s="124"/>
      <c r="AM21" s="124"/>
      <c r="AN21" s="124"/>
      <c r="AO21" s="124"/>
      <c r="AP21" s="124"/>
      <c r="AQ21" s="125"/>
      <c r="AR21" s="126"/>
      <c r="AS21" s="126"/>
      <c r="AT21" s="126"/>
      <c r="AU21" s="126"/>
      <c r="AV21" s="126"/>
      <c r="AW21" s="127"/>
      <c r="AX21" s="119">
        <v>664100</v>
      </c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1"/>
      <c r="BN21" s="16"/>
      <c r="BO21" s="16"/>
      <c r="BP21" s="119">
        <v>136604.82</v>
      </c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1"/>
      <c r="CF21" s="16"/>
      <c r="CG21" s="16"/>
      <c r="CH21" s="16"/>
      <c r="CI21" s="16"/>
      <c r="CJ21" s="119">
        <f t="shared" si="0"/>
        <v>527495.1799999999</v>
      </c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37"/>
    </row>
    <row r="22" spans="1:104" ht="132.75" customHeight="1">
      <c r="A22" s="141" t="s">
        <v>36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24" t="s">
        <v>28</v>
      </c>
      <c r="AC22" s="124"/>
      <c r="AD22" s="124"/>
      <c r="AE22" s="124"/>
      <c r="AF22" s="124"/>
      <c r="AG22" s="124"/>
      <c r="AH22" s="124" t="s">
        <v>246</v>
      </c>
      <c r="AI22" s="124"/>
      <c r="AJ22" s="124"/>
      <c r="AK22" s="124"/>
      <c r="AL22" s="124"/>
      <c r="AM22" s="124"/>
      <c r="AN22" s="124"/>
      <c r="AO22" s="124"/>
      <c r="AP22" s="124"/>
      <c r="AQ22" s="125"/>
      <c r="AR22" s="126"/>
      <c r="AS22" s="126"/>
      <c r="AT22" s="126"/>
      <c r="AU22" s="126"/>
      <c r="AV22" s="126"/>
      <c r="AW22" s="127"/>
      <c r="AX22" s="119">
        <v>0</v>
      </c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1"/>
      <c r="BN22" s="16"/>
      <c r="BO22" s="16"/>
      <c r="BP22" s="119">
        <v>0</v>
      </c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1"/>
      <c r="CF22" s="16"/>
      <c r="CG22" s="16"/>
      <c r="CH22" s="16"/>
      <c r="CI22" s="16"/>
      <c r="CJ22" s="119">
        <f t="shared" si="0"/>
        <v>0</v>
      </c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37"/>
    </row>
    <row r="23" spans="1:104" ht="130.5" customHeight="1">
      <c r="A23" s="141" t="s">
        <v>36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24" t="s">
        <v>28</v>
      </c>
      <c r="AC23" s="124"/>
      <c r="AD23" s="124"/>
      <c r="AE23" s="124"/>
      <c r="AF23" s="124"/>
      <c r="AG23" s="124"/>
      <c r="AH23" s="124" t="s">
        <v>262</v>
      </c>
      <c r="AI23" s="124"/>
      <c r="AJ23" s="124"/>
      <c r="AK23" s="124"/>
      <c r="AL23" s="124"/>
      <c r="AM23" s="124"/>
      <c r="AN23" s="124"/>
      <c r="AO23" s="124"/>
      <c r="AP23" s="124"/>
      <c r="AQ23" s="125"/>
      <c r="AR23" s="126"/>
      <c r="AS23" s="126"/>
      <c r="AT23" s="126"/>
      <c r="AU23" s="126"/>
      <c r="AV23" s="126"/>
      <c r="AW23" s="127"/>
      <c r="AX23" s="119">
        <v>0</v>
      </c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1"/>
      <c r="BN23" s="16"/>
      <c r="BO23" s="16"/>
      <c r="BP23" s="119">
        <v>10</v>
      </c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1"/>
      <c r="CF23" s="16"/>
      <c r="CG23" s="16"/>
      <c r="CH23" s="16"/>
      <c r="CI23" s="16"/>
      <c r="CJ23" s="119">
        <f t="shared" si="0"/>
        <v>-10</v>
      </c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37"/>
    </row>
    <row r="24" spans="1:104" ht="130.5" customHeight="1">
      <c r="A24" s="141" t="s">
        <v>36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24" t="s">
        <v>28</v>
      </c>
      <c r="AC24" s="124"/>
      <c r="AD24" s="124"/>
      <c r="AE24" s="124"/>
      <c r="AF24" s="124"/>
      <c r="AG24" s="124"/>
      <c r="AH24" s="124" t="s">
        <v>278</v>
      </c>
      <c r="AI24" s="124"/>
      <c r="AJ24" s="124"/>
      <c r="AK24" s="124"/>
      <c r="AL24" s="124"/>
      <c r="AM24" s="124"/>
      <c r="AN24" s="124"/>
      <c r="AO24" s="124"/>
      <c r="AP24" s="124"/>
      <c r="AQ24" s="125"/>
      <c r="AR24" s="126"/>
      <c r="AS24" s="126"/>
      <c r="AT24" s="126"/>
      <c r="AU24" s="126"/>
      <c r="AV24" s="126"/>
      <c r="AW24" s="127"/>
      <c r="AX24" s="119">
        <v>0</v>
      </c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1"/>
      <c r="BN24" s="16"/>
      <c r="BO24" s="16"/>
      <c r="BP24" s="119">
        <v>-45850</v>
      </c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1"/>
      <c r="CF24" s="16"/>
      <c r="CG24" s="16"/>
      <c r="CH24" s="16"/>
      <c r="CI24" s="16"/>
      <c r="CJ24" s="119">
        <f>AX24-BP24</f>
        <v>45850</v>
      </c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37"/>
    </row>
    <row r="25" spans="1:104" ht="21.75" customHeight="1">
      <c r="A25" s="101" t="s">
        <v>39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30" t="s">
        <v>28</v>
      </c>
      <c r="AC25" s="130"/>
      <c r="AD25" s="130"/>
      <c r="AE25" s="130"/>
      <c r="AF25" s="130"/>
      <c r="AG25" s="130"/>
      <c r="AH25" s="130" t="s">
        <v>40</v>
      </c>
      <c r="AI25" s="130"/>
      <c r="AJ25" s="130"/>
      <c r="AK25" s="130"/>
      <c r="AL25" s="130"/>
      <c r="AM25" s="130"/>
      <c r="AN25" s="130"/>
      <c r="AO25" s="130"/>
      <c r="AP25" s="130"/>
      <c r="AQ25" s="131"/>
      <c r="AR25" s="132"/>
      <c r="AS25" s="132"/>
      <c r="AT25" s="132"/>
      <c r="AU25" s="132"/>
      <c r="AV25" s="132"/>
      <c r="AW25" s="133"/>
      <c r="AX25" s="140">
        <f>AX26+AX34+AX37</f>
        <v>141300</v>
      </c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>
        <f>BP26+BP37+BP34</f>
        <v>14127.980000000001</v>
      </c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>
        <f t="shared" si="0"/>
        <v>127172.02</v>
      </c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10"/>
    </row>
    <row r="26" spans="1:104" ht="39.75" customHeight="1">
      <c r="A26" s="141" t="s">
        <v>41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24" t="s">
        <v>28</v>
      </c>
      <c r="AC26" s="124"/>
      <c r="AD26" s="124"/>
      <c r="AE26" s="124"/>
      <c r="AF26" s="124"/>
      <c r="AG26" s="124"/>
      <c r="AH26" s="124" t="s">
        <v>42</v>
      </c>
      <c r="AI26" s="124"/>
      <c r="AJ26" s="124"/>
      <c r="AK26" s="124"/>
      <c r="AL26" s="124"/>
      <c r="AM26" s="124"/>
      <c r="AN26" s="124"/>
      <c r="AO26" s="124"/>
      <c r="AP26" s="124"/>
      <c r="AQ26" s="125"/>
      <c r="AR26" s="126"/>
      <c r="AS26" s="126"/>
      <c r="AT26" s="126"/>
      <c r="AU26" s="126"/>
      <c r="AV26" s="126"/>
      <c r="AW26" s="127"/>
      <c r="AX26" s="139">
        <f>AX30+AX32</f>
        <v>131300</v>
      </c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>
        <f>BP30+BP32</f>
        <v>3125.25</v>
      </c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>
        <f t="shared" si="0"/>
        <v>128174.75</v>
      </c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12"/>
    </row>
    <row r="27" spans="1:104" ht="54" customHeight="1">
      <c r="A27" s="141" t="s">
        <v>468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24" t="s">
        <v>28</v>
      </c>
      <c r="AC27" s="124"/>
      <c r="AD27" s="124"/>
      <c r="AE27" s="124"/>
      <c r="AF27" s="124"/>
      <c r="AG27" s="124"/>
      <c r="AH27" s="124" t="s">
        <v>469</v>
      </c>
      <c r="AI27" s="124"/>
      <c r="AJ27" s="124"/>
      <c r="AK27" s="124"/>
      <c r="AL27" s="124"/>
      <c r="AM27" s="124"/>
      <c r="AN27" s="124"/>
      <c r="AO27" s="124"/>
      <c r="AP27" s="124"/>
      <c r="AQ27" s="125"/>
      <c r="AR27" s="126"/>
      <c r="AS27" s="126"/>
      <c r="AT27" s="126"/>
      <c r="AU27" s="126"/>
      <c r="AV27" s="126"/>
      <c r="AW27" s="127"/>
      <c r="AX27" s="139">
        <v>131300</v>
      </c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>
        <v>3125.25</v>
      </c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>
        <f>AX27-BP27</f>
        <v>128174.75</v>
      </c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12"/>
    </row>
    <row r="28" spans="1:104" ht="48" customHeight="1">
      <c r="A28" s="141" t="s">
        <v>468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24" t="s">
        <v>28</v>
      </c>
      <c r="AC28" s="124"/>
      <c r="AD28" s="124"/>
      <c r="AE28" s="124"/>
      <c r="AF28" s="124"/>
      <c r="AG28" s="124"/>
      <c r="AH28" s="124" t="s">
        <v>470</v>
      </c>
      <c r="AI28" s="124"/>
      <c r="AJ28" s="124"/>
      <c r="AK28" s="124"/>
      <c r="AL28" s="124"/>
      <c r="AM28" s="124"/>
      <c r="AN28" s="124"/>
      <c r="AO28" s="124"/>
      <c r="AP28" s="124"/>
      <c r="AQ28" s="125"/>
      <c r="AR28" s="126"/>
      <c r="AS28" s="126"/>
      <c r="AT28" s="126"/>
      <c r="AU28" s="126"/>
      <c r="AV28" s="126"/>
      <c r="AW28" s="127"/>
      <c r="AX28" s="139">
        <f>AX29</f>
        <v>13100</v>
      </c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>
        <f>BP29</f>
        <v>0</v>
      </c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>
        <f>AX28-BP28</f>
        <v>13100</v>
      </c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12"/>
    </row>
    <row r="29" spans="1:104" ht="49.5" customHeight="1">
      <c r="A29" s="141" t="s">
        <v>468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24" t="s">
        <v>28</v>
      </c>
      <c r="AC29" s="124"/>
      <c r="AD29" s="124"/>
      <c r="AE29" s="124"/>
      <c r="AF29" s="124"/>
      <c r="AG29" s="124"/>
      <c r="AH29" s="124" t="s">
        <v>471</v>
      </c>
      <c r="AI29" s="124"/>
      <c r="AJ29" s="124"/>
      <c r="AK29" s="124"/>
      <c r="AL29" s="124"/>
      <c r="AM29" s="124"/>
      <c r="AN29" s="124"/>
      <c r="AO29" s="124"/>
      <c r="AP29" s="124"/>
      <c r="AQ29" s="125"/>
      <c r="AR29" s="126"/>
      <c r="AS29" s="126"/>
      <c r="AT29" s="126"/>
      <c r="AU29" s="126"/>
      <c r="AV29" s="126"/>
      <c r="AW29" s="127"/>
      <c r="AX29" s="139">
        <f>AX33+AX38</f>
        <v>13100</v>
      </c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>
        <v>0</v>
      </c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>
        <f>AX29-BP29</f>
        <v>13100</v>
      </c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12"/>
    </row>
    <row r="30" spans="1:104" ht="61.5" customHeight="1">
      <c r="A30" s="111" t="s">
        <v>43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42" t="s">
        <v>28</v>
      </c>
      <c r="AC30" s="142"/>
      <c r="AD30" s="142"/>
      <c r="AE30" s="142"/>
      <c r="AF30" s="142"/>
      <c r="AG30" s="142"/>
      <c r="AH30" s="142" t="s">
        <v>458</v>
      </c>
      <c r="AI30" s="142"/>
      <c r="AJ30" s="142"/>
      <c r="AK30" s="142"/>
      <c r="AL30" s="142"/>
      <c r="AM30" s="142"/>
      <c r="AN30" s="142"/>
      <c r="AO30" s="142"/>
      <c r="AP30" s="142"/>
      <c r="AQ30" s="143"/>
      <c r="AR30" s="144"/>
      <c r="AS30" s="144"/>
      <c r="AT30" s="144"/>
      <c r="AU30" s="144"/>
      <c r="AV30" s="144"/>
      <c r="AW30" s="118"/>
      <c r="AX30" s="119">
        <f>AX31</f>
        <v>128200</v>
      </c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1"/>
      <c r="BN30" s="16"/>
      <c r="BO30" s="16"/>
      <c r="BP30" s="119">
        <v>0</v>
      </c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1"/>
      <c r="CF30" s="16"/>
      <c r="CG30" s="16"/>
      <c r="CH30" s="16"/>
      <c r="CI30" s="16"/>
      <c r="CJ30" s="119">
        <f t="shared" si="0"/>
        <v>128200</v>
      </c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37"/>
    </row>
    <row r="31" spans="1:104" ht="47.25" customHeight="1">
      <c r="A31" s="141" t="s">
        <v>43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24" t="s">
        <v>28</v>
      </c>
      <c r="AC31" s="124"/>
      <c r="AD31" s="124"/>
      <c r="AE31" s="124"/>
      <c r="AF31" s="124"/>
      <c r="AG31" s="124"/>
      <c r="AH31" s="124" t="s">
        <v>459</v>
      </c>
      <c r="AI31" s="124"/>
      <c r="AJ31" s="124"/>
      <c r="AK31" s="124"/>
      <c r="AL31" s="124"/>
      <c r="AM31" s="124"/>
      <c r="AN31" s="124"/>
      <c r="AO31" s="124"/>
      <c r="AP31" s="124"/>
      <c r="AQ31" s="125"/>
      <c r="AR31" s="126"/>
      <c r="AS31" s="126"/>
      <c r="AT31" s="126"/>
      <c r="AU31" s="126"/>
      <c r="AV31" s="126"/>
      <c r="AW31" s="127"/>
      <c r="AX31" s="119">
        <v>128200</v>
      </c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1"/>
      <c r="BN31" s="16"/>
      <c r="BO31" s="16"/>
      <c r="BP31" s="119">
        <v>0</v>
      </c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1"/>
      <c r="CF31" s="16"/>
      <c r="CG31" s="16"/>
      <c r="CH31" s="16"/>
      <c r="CI31" s="16"/>
      <c r="CJ31" s="119">
        <f t="shared" si="0"/>
        <v>128200</v>
      </c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37"/>
    </row>
    <row r="32" spans="1:104" ht="63" customHeight="1">
      <c r="A32" s="141" t="s">
        <v>462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24" t="s">
        <v>28</v>
      </c>
      <c r="AC32" s="124"/>
      <c r="AD32" s="124"/>
      <c r="AE32" s="124"/>
      <c r="AF32" s="124"/>
      <c r="AG32" s="124"/>
      <c r="AH32" s="124" t="s">
        <v>460</v>
      </c>
      <c r="AI32" s="124"/>
      <c r="AJ32" s="124"/>
      <c r="AK32" s="124"/>
      <c r="AL32" s="124"/>
      <c r="AM32" s="124"/>
      <c r="AN32" s="124"/>
      <c r="AO32" s="124"/>
      <c r="AP32" s="124"/>
      <c r="AQ32" s="125"/>
      <c r="AR32" s="126"/>
      <c r="AS32" s="126"/>
      <c r="AT32" s="126"/>
      <c r="AU32" s="126"/>
      <c r="AV32" s="126"/>
      <c r="AW32" s="127"/>
      <c r="AX32" s="119">
        <f>AX33</f>
        <v>3100</v>
      </c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1"/>
      <c r="BN32" s="16"/>
      <c r="BO32" s="16"/>
      <c r="BP32" s="119">
        <f>BP33</f>
        <v>3125.25</v>
      </c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1"/>
      <c r="CF32" s="16"/>
      <c r="CG32" s="16"/>
      <c r="CH32" s="16"/>
      <c r="CI32" s="16"/>
      <c r="CJ32" s="119">
        <f t="shared" si="0"/>
        <v>-25.25</v>
      </c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37"/>
    </row>
    <row r="33" spans="1:104" ht="65.25" customHeight="1">
      <c r="A33" s="141" t="s">
        <v>462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24" t="s">
        <v>28</v>
      </c>
      <c r="AC33" s="124"/>
      <c r="AD33" s="124"/>
      <c r="AE33" s="124"/>
      <c r="AF33" s="124"/>
      <c r="AG33" s="124"/>
      <c r="AH33" s="124" t="s">
        <v>461</v>
      </c>
      <c r="AI33" s="124"/>
      <c r="AJ33" s="124"/>
      <c r="AK33" s="124"/>
      <c r="AL33" s="124"/>
      <c r="AM33" s="124"/>
      <c r="AN33" s="124"/>
      <c r="AO33" s="124"/>
      <c r="AP33" s="124"/>
      <c r="AQ33" s="125"/>
      <c r="AR33" s="126"/>
      <c r="AS33" s="126"/>
      <c r="AT33" s="126"/>
      <c r="AU33" s="126"/>
      <c r="AV33" s="126"/>
      <c r="AW33" s="127"/>
      <c r="AX33" s="119">
        <v>3100</v>
      </c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1"/>
      <c r="BN33" s="16"/>
      <c r="BO33" s="16"/>
      <c r="BP33" s="119">
        <v>3125.25</v>
      </c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1"/>
      <c r="CF33" s="16"/>
      <c r="CG33" s="16"/>
      <c r="CH33" s="16"/>
      <c r="CI33" s="16"/>
      <c r="CJ33" s="119">
        <f t="shared" si="0"/>
        <v>-25.25</v>
      </c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37"/>
    </row>
    <row r="34" spans="1:104" ht="54" customHeight="1">
      <c r="A34" s="141" t="s">
        <v>472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24" t="s">
        <v>28</v>
      </c>
      <c r="AC34" s="124"/>
      <c r="AD34" s="124"/>
      <c r="AE34" s="124"/>
      <c r="AF34" s="124"/>
      <c r="AG34" s="124"/>
      <c r="AH34" s="124" t="s">
        <v>473</v>
      </c>
      <c r="AI34" s="124"/>
      <c r="AJ34" s="124"/>
      <c r="AK34" s="124"/>
      <c r="AL34" s="124"/>
      <c r="AM34" s="124"/>
      <c r="AN34" s="124"/>
      <c r="AO34" s="124"/>
      <c r="AP34" s="124"/>
      <c r="AQ34" s="125"/>
      <c r="AR34" s="126"/>
      <c r="AS34" s="126"/>
      <c r="AT34" s="126"/>
      <c r="AU34" s="126"/>
      <c r="AV34" s="126"/>
      <c r="AW34" s="127"/>
      <c r="AX34" s="139">
        <f>AX35</f>
        <v>0</v>
      </c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>
        <f>BP35</f>
        <v>983.03</v>
      </c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>
        <f t="shared" si="0"/>
        <v>-983.03</v>
      </c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12"/>
    </row>
    <row r="35" spans="1:104" ht="63" customHeight="1">
      <c r="A35" s="141" t="s">
        <v>472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24" t="s">
        <v>28</v>
      </c>
      <c r="AC35" s="124"/>
      <c r="AD35" s="124"/>
      <c r="AE35" s="124"/>
      <c r="AF35" s="124"/>
      <c r="AG35" s="124"/>
      <c r="AH35" s="124" t="s">
        <v>474</v>
      </c>
      <c r="AI35" s="124"/>
      <c r="AJ35" s="124"/>
      <c r="AK35" s="124"/>
      <c r="AL35" s="124"/>
      <c r="AM35" s="124"/>
      <c r="AN35" s="124"/>
      <c r="AO35" s="124"/>
      <c r="AP35" s="124"/>
      <c r="AQ35" s="125"/>
      <c r="AR35" s="126"/>
      <c r="AS35" s="126"/>
      <c r="AT35" s="126"/>
      <c r="AU35" s="126"/>
      <c r="AV35" s="126"/>
      <c r="AW35" s="127"/>
      <c r="AX35" s="139">
        <f>AX36</f>
        <v>0</v>
      </c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>
        <f>BP36</f>
        <v>983.03</v>
      </c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>
        <f t="shared" si="0"/>
        <v>-983.03</v>
      </c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12"/>
    </row>
    <row r="36" spans="1:104" ht="61.5" customHeight="1">
      <c r="A36" s="141" t="s">
        <v>472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24" t="s">
        <v>28</v>
      </c>
      <c r="AC36" s="124"/>
      <c r="AD36" s="124"/>
      <c r="AE36" s="124"/>
      <c r="AF36" s="124"/>
      <c r="AG36" s="124"/>
      <c r="AH36" s="124" t="s">
        <v>475</v>
      </c>
      <c r="AI36" s="124"/>
      <c r="AJ36" s="124"/>
      <c r="AK36" s="124"/>
      <c r="AL36" s="124"/>
      <c r="AM36" s="124"/>
      <c r="AN36" s="124"/>
      <c r="AO36" s="124"/>
      <c r="AP36" s="124"/>
      <c r="AQ36" s="125"/>
      <c r="AR36" s="126"/>
      <c r="AS36" s="126"/>
      <c r="AT36" s="126"/>
      <c r="AU36" s="126"/>
      <c r="AV36" s="126"/>
      <c r="AW36" s="127"/>
      <c r="AX36" s="139">
        <v>0</v>
      </c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>
        <v>983.03</v>
      </c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>
        <f t="shared" si="0"/>
        <v>-983.03</v>
      </c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39"/>
      <c r="CX36" s="139"/>
      <c r="CY36" s="139"/>
      <c r="CZ36" s="112"/>
    </row>
    <row r="37" spans="1:104" ht="30.75" customHeight="1">
      <c r="A37" s="141" t="s">
        <v>44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24" t="s">
        <v>28</v>
      </c>
      <c r="AC37" s="124"/>
      <c r="AD37" s="124"/>
      <c r="AE37" s="124"/>
      <c r="AF37" s="124"/>
      <c r="AG37" s="124"/>
      <c r="AH37" s="124" t="s">
        <v>463</v>
      </c>
      <c r="AI37" s="124"/>
      <c r="AJ37" s="124"/>
      <c r="AK37" s="124"/>
      <c r="AL37" s="124"/>
      <c r="AM37" s="124"/>
      <c r="AN37" s="124"/>
      <c r="AO37" s="124"/>
      <c r="AP37" s="124"/>
      <c r="AQ37" s="125"/>
      <c r="AR37" s="126"/>
      <c r="AS37" s="126"/>
      <c r="AT37" s="126"/>
      <c r="AU37" s="126"/>
      <c r="AV37" s="126"/>
      <c r="AW37" s="127"/>
      <c r="AX37" s="119">
        <f>AX38</f>
        <v>10000</v>
      </c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1"/>
      <c r="BN37" s="16"/>
      <c r="BO37" s="16"/>
      <c r="BP37" s="119">
        <f>BP38</f>
        <v>10019.7</v>
      </c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1"/>
      <c r="CF37" s="16"/>
      <c r="CG37" s="16"/>
      <c r="CH37" s="16"/>
      <c r="CI37" s="16"/>
      <c r="CJ37" s="119">
        <f t="shared" si="0"/>
        <v>-19.700000000000728</v>
      </c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37"/>
    </row>
    <row r="38" spans="1:104" ht="40.5" customHeight="1">
      <c r="A38" s="141" t="s">
        <v>464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24" t="s">
        <v>28</v>
      </c>
      <c r="AC38" s="124"/>
      <c r="AD38" s="124"/>
      <c r="AE38" s="124"/>
      <c r="AF38" s="124"/>
      <c r="AG38" s="124"/>
      <c r="AH38" s="124" t="s">
        <v>465</v>
      </c>
      <c r="AI38" s="124"/>
      <c r="AJ38" s="124"/>
      <c r="AK38" s="124"/>
      <c r="AL38" s="124"/>
      <c r="AM38" s="124"/>
      <c r="AN38" s="124"/>
      <c r="AO38" s="124"/>
      <c r="AP38" s="124"/>
      <c r="AQ38" s="125"/>
      <c r="AR38" s="126"/>
      <c r="AS38" s="126"/>
      <c r="AT38" s="126"/>
      <c r="AU38" s="126"/>
      <c r="AV38" s="126"/>
      <c r="AW38" s="127"/>
      <c r="AX38" s="119">
        <f>AX39</f>
        <v>10000</v>
      </c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1"/>
      <c r="BN38" s="16"/>
      <c r="BO38" s="16"/>
      <c r="BP38" s="119">
        <f>BP39</f>
        <v>10019.7</v>
      </c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1"/>
      <c r="CF38" s="16"/>
      <c r="CG38" s="16"/>
      <c r="CH38" s="16"/>
      <c r="CI38" s="16"/>
      <c r="CJ38" s="119">
        <f t="shared" si="0"/>
        <v>-19.700000000000728</v>
      </c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37"/>
    </row>
    <row r="39" spans="1:104" ht="42.75" customHeight="1">
      <c r="A39" s="141" t="s">
        <v>464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24" t="s">
        <v>28</v>
      </c>
      <c r="AC39" s="124"/>
      <c r="AD39" s="124"/>
      <c r="AE39" s="124"/>
      <c r="AF39" s="124"/>
      <c r="AG39" s="124"/>
      <c r="AH39" s="124" t="s">
        <v>466</v>
      </c>
      <c r="AI39" s="124"/>
      <c r="AJ39" s="124"/>
      <c r="AK39" s="124"/>
      <c r="AL39" s="124"/>
      <c r="AM39" s="124"/>
      <c r="AN39" s="124"/>
      <c r="AO39" s="124"/>
      <c r="AP39" s="124"/>
      <c r="AQ39" s="125"/>
      <c r="AR39" s="126"/>
      <c r="AS39" s="126"/>
      <c r="AT39" s="126"/>
      <c r="AU39" s="126"/>
      <c r="AV39" s="126"/>
      <c r="AW39" s="127"/>
      <c r="AX39" s="119">
        <v>10000</v>
      </c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1"/>
      <c r="BN39" s="16"/>
      <c r="BO39" s="16"/>
      <c r="BP39" s="119">
        <v>10019.7</v>
      </c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1"/>
      <c r="CF39" s="16"/>
      <c r="CG39" s="16"/>
      <c r="CH39" s="16"/>
      <c r="CI39" s="16"/>
      <c r="CJ39" s="119">
        <f>AX39-BP39</f>
        <v>-19.700000000000728</v>
      </c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37"/>
    </row>
    <row r="40" spans="1:104" ht="18" customHeight="1">
      <c r="A40" s="122" t="s">
        <v>45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7" t="s">
        <v>451</v>
      </c>
      <c r="AC40" s="17"/>
      <c r="AD40" s="17" t="s">
        <v>28</v>
      </c>
      <c r="AE40" s="131" t="s">
        <v>28</v>
      </c>
      <c r="AF40" s="132"/>
      <c r="AG40" s="133"/>
      <c r="AH40" s="130" t="s">
        <v>46</v>
      </c>
      <c r="AI40" s="130"/>
      <c r="AJ40" s="130"/>
      <c r="AK40" s="130"/>
      <c r="AL40" s="130"/>
      <c r="AM40" s="130"/>
      <c r="AN40" s="130"/>
      <c r="AO40" s="130"/>
      <c r="AP40" s="130"/>
      <c r="AQ40" s="131"/>
      <c r="AR40" s="132"/>
      <c r="AS40" s="132"/>
      <c r="AT40" s="132"/>
      <c r="AU40" s="132"/>
      <c r="AV40" s="132"/>
      <c r="AW40" s="133"/>
      <c r="AX40" s="140">
        <f>AX41+AX45+AX51</f>
        <v>1034600</v>
      </c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8"/>
      <c r="BO40" s="18"/>
      <c r="BP40" s="140">
        <f>BP41+BP45+BP51</f>
        <v>576807.46</v>
      </c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8"/>
      <c r="CG40" s="18"/>
      <c r="CH40" s="18"/>
      <c r="CI40" s="18"/>
      <c r="CJ40" s="140">
        <f>AX40-BP40</f>
        <v>457792.54000000004</v>
      </c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</row>
    <row r="41" spans="1:104" ht="18" customHeight="1">
      <c r="A41" s="128" t="s">
        <v>47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5"/>
      <c r="AC41" s="15"/>
      <c r="AD41" s="15" t="s">
        <v>28</v>
      </c>
      <c r="AE41" s="125" t="s">
        <v>28</v>
      </c>
      <c r="AF41" s="126"/>
      <c r="AG41" s="127"/>
      <c r="AH41" s="124" t="s">
        <v>48</v>
      </c>
      <c r="AI41" s="124"/>
      <c r="AJ41" s="124"/>
      <c r="AK41" s="124"/>
      <c r="AL41" s="124"/>
      <c r="AM41" s="124"/>
      <c r="AN41" s="124"/>
      <c r="AO41" s="124"/>
      <c r="AP41" s="124"/>
      <c r="AQ41" s="125"/>
      <c r="AR41" s="126"/>
      <c r="AS41" s="126"/>
      <c r="AT41" s="126"/>
      <c r="AU41" s="126"/>
      <c r="AV41" s="126"/>
      <c r="AW41" s="127"/>
      <c r="AX41" s="119">
        <f>AX42</f>
        <v>29000</v>
      </c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1"/>
      <c r="BN41" s="16"/>
      <c r="BO41" s="16"/>
      <c r="BP41" s="119">
        <f>BP42</f>
        <v>3681.95</v>
      </c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1"/>
      <c r="CF41" s="16"/>
      <c r="CG41" s="16"/>
      <c r="CH41" s="16"/>
      <c r="CI41" s="16"/>
      <c r="CJ41" s="119">
        <f>CJ42</f>
        <v>25318.05</v>
      </c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37"/>
    </row>
    <row r="42" spans="1:104" ht="53.25" customHeight="1">
      <c r="A42" s="128" t="s">
        <v>49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5"/>
      <c r="AC42" s="15"/>
      <c r="AD42" s="15" t="s">
        <v>28</v>
      </c>
      <c r="AE42" s="125" t="s">
        <v>28</v>
      </c>
      <c r="AF42" s="126"/>
      <c r="AG42" s="127"/>
      <c r="AH42" s="124" t="s">
        <v>50</v>
      </c>
      <c r="AI42" s="124"/>
      <c r="AJ42" s="124"/>
      <c r="AK42" s="124"/>
      <c r="AL42" s="124"/>
      <c r="AM42" s="124"/>
      <c r="AN42" s="124"/>
      <c r="AO42" s="124"/>
      <c r="AP42" s="124"/>
      <c r="AQ42" s="125"/>
      <c r="AR42" s="126"/>
      <c r="AS42" s="126"/>
      <c r="AT42" s="126"/>
      <c r="AU42" s="126"/>
      <c r="AV42" s="126"/>
      <c r="AW42" s="127"/>
      <c r="AX42" s="119">
        <f>AX43+AX44</f>
        <v>29000</v>
      </c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1"/>
      <c r="BN42" s="16"/>
      <c r="BO42" s="16"/>
      <c r="BP42" s="119">
        <f>BP43+BP44</f>
        <v>3681.95</v>
      </c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1"/>
      <c r="CF42" s="16"/>
      <c r="CG42" s="16"/>
      <c r="CH42" s="16"/>
      <c r="CI42" s="16"/>
      <c r="CJ42" s="119">
        <f aca="true" t="shared" si="1" ref="CJ42:CJ52">AX42-BP42</f>
        <v>25318.05</v>
      </c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37"/>
    </row>
    <row r="43" spans="1:104" ht="51.75" customHeight="1">
      <c r="A43" s="128" t="s">
        <v>49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5"/>
      <c r="AC43" s="15"/>
      <c r="AD43" s="15" t="s">
        <v>28</v>
      </c>
      <c r="AE43" s="125" t="s">
        <v>28</v>
      </c>
      <c r="AF43" s="126"/>
      <c r="AG43" s="127"/>
      <c r="AH43" s="124" t="s">
        <v>51</v>
      </c>
      <c r="AI43" s="124"/>
      <c r="AJ43" s="124"/>
      <c r="AK43" s="124"/>
      <c r="AL43" s="124"/>
      <c r="AM43" s="124"/>
      <c r="AN43" s="124"/>
      <c r="AO43" s="124"/>
      <c r="AP43" s="124"/>
      <c r="AQ43" s="125"/>
      <c r="AR43" s="126"/>
      <c r="AS43" s="126"/>
      <c r="AT43" s="126"/>
      <c r="AU43" s="126"/>
      <c r="AV43" s="126"/>
      <c r="AW43" s="127"/>
      <c r="AX43" s="119">
        <v>29000</v>
      </c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1"/>
      <c r="BN43" s="16"/>
      <c r="BO43" s="16"/>
      <c r="BP43" s="119">
        <v>3141.9</v>
      </c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1"/>
      <c r="CF43" s="16"/>
      <c r="CG43" s="16"/>
      <c r="CH43" s="16"/>
      <c r="CI43" s="16"/>
      <c r="CJ43" s="119">
        <f t="shared" si="1"/>
        <v>25858.1</v>
      </c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37"/>
    </row>
    <row r="44" spans="1:104" ht="52.5" customHeight="1">
      <c r="A44" s="128" t="s">
        <v>49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5"/>
      <c r="AC44" s="15"/>
      <c r="AD44" s="15" t="s">
        <v>28</v>
      </c>
      <c r="AE44" s="125" t="s">
        <v>28</v>
      </c>
      <c r="AF44" s="126"/>
      <c r="AG44" s="127"/>
      <c r="AH44" s="124" t="s">
        <v>52</v>
      </c>
      <c r="AI44" s="124"/>
      <c r="AJ44" s="124"/>
      <c r="AK44" s="124"/>
      <c r="AL44" s="124"/>
      <c r="AM44" s="124"/>
      <c r="AN44" s="124"/>
      <c r="AO44" s="124"/>
      <c r="AP44" s="124"/>
      <c r="AQ44" s="125"/>
      <c r="AR44" s="126"/>
      <c r="AS44" s="126"/>
      <c r="AT44" s="126"/>
      <c r="AU44" s="126"/>
      <c r="AV44" s="126"/>
      <c r="AW44" s="127"/>
      <c r="AX44" s="119">
        <v>0</v>
      </c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1"/>
      <c r="BN44" s="16"/>
      <c r="BO44" s="16"/>
      <c r="BP44" s="119">
        <v>540.05</v>
      </c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1"/>
      <c r="CF44" s="16"/>
      <c r="CG44" s="16"/>
      <c r="CH44" s="16"/>
      <c r="CI44" s="16"/>
      <c r="CJ44" s="119">
        <f t="shared" si="1"/>
        <v>-540.05</v>
      </c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37"/>
    </row>
    <row r="45" spans="1:104" ht="18" customHeight="1">
      <c r="A45" s="128" t="s">
        <v>53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5"/>
      <c r="AC45" s="15"/>
      <c r="AD45" s="15" t="s">
        <v>28</v>
      </c>
      <c r="AE45" s="125" t="s">
        <v>28</v>
      </c>
      <c r="AF45" s="126"/>
      <c r="AG45" s="127"/>
      <c r="AH45" s="124" t="s">
        <v>54</v>
      </c>
      <c r="AI45" s="124"/>
      <c r="AJ45" s="124"/>
      <c r="AK45" s="124"/>
      <c r="AL45" s="124"/>
      <c r="AM45" s="124"/>
      <c r="AN45" s="124"/>
      <c r="AO45" s="124"/>
      <c r="AP45" s="124"/>
      <c r="AQ45" s="125"/>
      <c r="AR45" s="126"/>
      <c r="AS45" s="126"/>
      <c r="AT45" s="126"/>
      <c r="AU45" s="126"/>
      <c r="AV45" s="126"/>
      <c r="AW45" s="127"/>
      <c r="AX45" s="139">
        <f>AX46+AX48</f>
        <v>220500</v>
      </c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6"/>
      <c r="BO45" s="16"/>
      <c r="BP45" s="139">
        <f>BP46+BP48</f>
        <v>12866.54</v>
      </c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6"/>
      <c r="CG45" s="16"/>
      <c r="CH45" s="16"/>
      <c r="CI45" s="16"/>
      <c r="CJ45" s="139">
        <f t="shared" si="1"/>
        <v>207633.46</v>
      </c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</row>
    <row r="46" spans="1:104" ht="18" customHeight="1">
      <c r="A46" s="128" t="s">
        <v>55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5"/>
      <c r="AC46" s="15"/>
      <c r="AD46" s="15" t="s">
        <v>28</v>
      </c>
      <c r="AE46" s="125" t="s">
        <v>28</v>
      </c>
      <c r="AF46" s="126"/>
      <c r="AG46" s="127"/>
      <c r="AH46" s="124" t="s">
        <v>56</v>
      </c>
      <c r="AI46" s="124"/>
      <c r="AJ46" s="124"/>
      <c r="AK46" s="124"/>
      <c r="AL46" s="124"/>
      <c r="AM46" s="124"/>
      <c r="AN46" s="124"/>
      <c r="AO46" s="124"/>
      <c r="AP46" s="124"/>
      <c r="AQ46" s="125"/>
      <c r="AR46" s="126"/>
      <c r="AS46" s="126"/>
      <c r="AT46" s="126"/>
      <c r="AU46" s="126"/>
      <c r="AV46" s="126"/>
      <c r="AW46" s="127"/>
      <c r="AX46" s="119">
        <f>AX47</f>
        <v>29400</v>
      </c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1"/>
      <c r="BN46" s="16"/>
      <c r="BO46" s="16"/>
      <c r="BP46" s="119">
        <f>BP47</f>
        <v>6235.75</v>
      </c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1"/>
      <c r="CF46" s="16"/>
      <c r="CG46" s="16"/>
      <c r="CH46" s="16"/>
      <c r="CI46" s="16"/>
      <c r="CJ46" s="119">
        <f t="shared" si="1"/>
        <v>23164.25</v>
      </c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37"/>
    </row>
    <row r="47" spans="1:104" ht="18" customHeight="1">
      <c r="A47" s="128" t="s">
        <v>55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5"/>
      <c r="AC47" s="15"/>
      <c r="AD47" s="15" t="s">
        <v>28</v>
      </c>
      <c r="AE47" s="125" t="s">
        <v>28</v>
      </c>
      <c r="AF47" s="126"/>
      <c r="AG47" s="127"/>
      <c r="AH47" s="124" t="s">
        <v>57</v>
      </c>
      <c r="AI47" s="124"/>
      <c r="AJ47" s="124"/>
      <c r="AK47" s="124"/>
      <c r="AL47" s="124"/>
      <c r="AM47" s="124"/>
      <c r="AN47" s="124"/>
      <c r="AO47" s="124"/>
      <c r="AP47" s="124"/>
      <c r="AQ47" s="125"/>
      <c r="AR47" s="126"/>
      <c r="AS47" s="126"/>
      <c r="AT47" s="126"/>
      <c r="AU47" s="126"/>
      <c r="AV47" s="126"/>
      <c r="AW47" s="127"/>
      <c r="AX47" s="119">
        <v>29400</v>
      </c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1"/>
      <c r="BN47" s="16"/>
      <c r="BO47" s="16"/>
      <c r="BP47" s="119">
        <v>6235.75</v>
      </c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1"/>
      <c r="CF47" s="16"/>
      <c r="CG47" s="16"/>
      <c r="CH47" s="16"/>
      <c r="CI47" s="16"/>
      <c r="CJ47" s="119">
        <f t="shared" si="1"/>
        <v>23164.25</v>
      </c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37"/>
    </row>
    <row r="48" spans="1:104" ht="18" customHeight="1">
      <c r="A48" s="128" t="s">
        <v>58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5"/>
      <c r="AC48" s="15"/>
      <c r="AD48" s="15" t="s">
        <v>28</v>
      </c>
      <c r="AE48" s="125" t="s">
        <v>28</v>
      </c>
      <c r="AF48" s="126"/>
      <c r="AG48" s="127"/>
      <c r="AH48" s="124" t="s">
        <v>59</v>
      </c>
      <c r="AI48" s="124"/>
      <c r="AJ48" s="124"/>
      <c r="AK48" s="124"/>
      <c r="AL48" s="124"/>
      <c r="AM48" s="124"/>
      <c r="AN48" s="124"/>
      <c r="AO48" s="124"/>
      <c r="AP48" s="124"/>
      <c r="AQ48" s="125"/>
      <c r="AR48" s="126"/>
      <c r="AS48" s="126"/>
      <c r="AT48" s="126"/>
      <c r="AU48" s="126"/>
      <c r="AV48" s="126"/>
      <c r="AW48" s="127"/>
      <c r="AX48" s="119">
        <f>AX49+AX50</f>
        <v>191100</v>
      </c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1"/>
      <c r="BN48" s="16"/>
      <c r="BO48" s="16"/>
      <c r="BP48" s="119">
        <f>BP49+BP50</f>
        <v>6630.79</v>
      </c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1"/>
      <c r="CF48" s="16"/>
      <c r="CG48" s="16"/>
      <c r="CH48" s="16"/>
      <c r="CI48" s="16"/>
      <c r="CJ48" s="119">
        <f t="shared" si="1"/>
        <v>184469.21</v>
      </c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37"/>
    </row>
    <row r="49" spans="1:104" ht="18" customHeight="1">
      <c r="A49" s="128" t="s">
        <v>58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5"/>
      <c r="AC49" s="15"/>
      <c r="AD49" s="15" t="s">
        <v>28</v>
      </c>
      <c r="AE49" s="125" t="s">
        <v>28</v>
      </c>
      <c r="AF49" s="126"/>
      <c r="AG49" s="127"/>
      <c r="AH49" s="124" t="s">
        <v>60</v>
      </c>
      <c r="AI49" s="124"/>
      <c r="AJ49" s="124"/>
      <c r="AK49" s="124"/>
      <c r="AL49" s="124"/>
      <c r="AM49" s="124"/>
      <c r="AN49" s="124"/>
      <c r="AO49" s="124"/>
      <c r="AP49" s="124"/>
      <c r="AQ49" s="125"/>
      <c r="AR49" s="126"/>
      <c r="AS49" s="126"/>
      <c r="AT49" s="126"/>
      <c r="AU49" s="126"/>
      <c r="AV49" s="126"/>
      <c r="AW49" s="127"/>
      <c r="AX49" s="119">
        <v>191100</v>
      </c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1"/>
      <c r="BN49" s="16"/>
      <c r="BO49" s="16"/>
      <c r="BP49" s="119">
        <v>6119.66</v>
      </c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1"/>
      <c r="CF49" s="16"/>
      <c r="CG49" s="16"/>
      <c r="CH49" s="16"/>
      <c r="CI49" s="16"/>
      <c r="CJ49" s="119">
        <f t="shared" si="1"/>
        <v>184980.34</v>
      </c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37"/>
    </row>
    <row r="50" spans="1:104" ht="24" customHeight="1">
      <c r="A50" s="128" t="s">
        <v>58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5"/>
      <c r="AC50" s="15"/>
      <c r="AD50" s="15" t="s">
        <v>28</v>
      </c>
      <c r="AE50" s="125" t="s">
        <v>28</v>
      </c>
      <c r="AF50" s="126"/>
      <c r="AG50" s="127"/>
      <c r="AH50" s="124" t="s">
        <v>61</v>
      </c>
      <c r="AI50" s="124"/>
      <c r="AJ50" s="124"/>
      <c r="AK50" s="124"/>
      <c r="AL50" s="124"/>
      <c r="AM50" s="124"/>
      <c r="AN50" s="124"/>
      <c r="AO50" s="124"/>
      <c r="AP50" s="124"/>
      <c r="AQ50" s="125"/>
      <c r="AR50" s="126"/>
      <c r="AS50" s="126"/>
      <c r="AT50" s="126"/>
      <c r="AU50" s="126"/>
      <c r="AV50" s="126"/>
      <c r="AW50" s="127"/>
      <c r="AX50" s="119">
        <v>0</v>
      </c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1"/>
      <c r="BN50" s="16"/>
      <c r="BO50" s="16"/>
      <c r="BP50" s="119">
        <v>511.13</v>
      </c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1"/>
      <c r="CF50" s="16"/>
      <c r="CG50" s="16"/>
      <c r="CH50" s="16"/>
      <c r="CI50" s="16"/>
      <c r="CJ50" s="119">
        <f t="shared" si="1"/>
        <v>-511.13</v>
      </c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37"/>
    </row>
    <row r="51" spans="1:104" ht="19.5" customHeight="1">
      <c r="A51" s="128" t="s">
        <v>62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5"/>
      <c r="AC51" s="15"/>
      <c r="AD51" s="15" t="s">
        <v>28</v>
      </c>
      <c r="AE51" s="125" t="s">
        <v>28</v>
      </c>
      <c r="AF51" s="126"/>
      <c r="AG51" s="127"/>
      <c r="AH51" s="124" t="s">
        <v>63</v>
      </c>
      <c r="AI51" s="124"/>
      <c r="AJ51" s="124"/>
      <c r="AK51" s="124"/>
      <c r="AL51" s="124"/>
      <c r="AM51" s="124"/>
      <c r="AN51" s="124"/>
      <c r="AO51" s="124"/>
      <c r="AP51" s="124"/>
      <c r="AQ51" s="125"/>
      <c r="AR51" s="126"/>
      <c r="AS51" s="126"/>
      <c r="AT51" s="126"/>
      <c r="AU51" s="126"/>
      <c r="AV51" s="126"/>
      <c r="AW51" s="127"/>
      <c r="AX51" s="139">
        <f>AX52+AX56</f>
        <v>785100</v>
      </c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6"/>
      <c r="BO51" s="16"/>
      <c r="BP51" s="139">
        <f>BP52+BP56</f>
        <v>560258.97</v>
      </c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6"/>
      <c r="CG51" s="16"/>
      <c r="CH51" s="16"/>
      <c r="CI51" s="16"/>
      <c r="CJ51" s="119">
        <f t="shared" si="1"/>
        <v>224841.03000000003</v>
      </c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37"/>
    </row>
    <row r="52" spans="1:104" ht="58.5" customHeight="1">
      <c r="A52" s="128" t="s">
        <v>64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5"/>
      <c r="AC52" s="15"/>
      <c r="AD52" s="15" t="s">
        <v>28</v>
      </c>
      <c r="AE52" s="125" t="s">
        <v>28</v>
      </c>
      <c r="AF52" s="126"/>
      <c r="AG52" s="127"/>
      <c r="AH52" s="124" t="s">
        <v>65</v>
      </c>
      <c r="AI52" s="124"/>
      <c r="AJ52" s="124"/>
      <c r="AK52" s="124"/>
      <c r="AL52" s="124"/>
      <c r="AM52" s="124"/>
      <c r="AN52" s="124"/>
      <c r="AO52" s="124"/>
      <c r="AP52" s="124"/>
      <c r="AQ52" s="125"/>
      <c r="AR52" s="126"/>
      <c r="AS52" s="126"/>
      <c r="AT52" s="126"/>
      <c r="AU52" s="126"/>
      <c r="AV52" s="126"/>
      <c r="AW52" s="127"/>
      <c r="AX52" s="119">
        <f>AX53</f>
        <v>571100</v>
      </c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1"/>
      <c r="BN52" s="16"/>
      <c r="BO52" s="16"/>
      <c r="BP52" s="119">
        <f>BP53</f>
        <v>520795.78</v>
      </c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1"/>
      <c r="CF52" s="16"/>
      <c r="CG52" s="16"/>
      <c r="CH52" s="16"/>
      <c r="CI52" s="16"/>
      <c r="CJ52" s="119">
        <f t="shared" si="1"/>
        <v>50304.21999999997</v>
      </c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37"/>
    </row>
    <row r="53" spans="1:104" ht="84" customHeight="1">
      <c r="A53" s="128" t="s">
        <v>66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5"/>
      <c r="AC53" s="15"/>
      <c r="AD53" s="15" t="s">
        <v>28</v>
      </c>
      <c r="AE53" s="125" t="s">
        <v>28</v>
      </c>
      <c r="AF53" s="126"/>
      <c r="AG53" s="127"/>
      <c r="AH53" s="124" t="s">
        <v>67</v>
      </c>
      <c r="AI53" s="124"/>
      <c r="AJ53" s="124"/>
      <c r="AK53" s="124"/>
      <c r="AL53" s="124"/>
      <c r="AM53" s="124"/>
      <c r="AN53" s="124"/>
      <c r="AO53" s="124"/>
      <c r="AP53" s="124"/>
      <c r="AQ53" s="125"/>
      <c r="AR53" s="126"/>
      <c r="AS53" s="126"/>
      <c r="AT53" s="126"/>
      <c r="AU53" s="126"/>
      <c r="AV53" s="126"/>
      <c r="AW53" s="127"/>
      <c r="AX53" s="119">
        <f>AX54+AX55</f>
        <v>571100</v>
      </c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1"/>
      <c r="BN53" s="16"/>
      <c r="BO53" s="16"/>
      <c r="BP53" s="119">
        <f>BP54+BP55</f>
        <v>520795.78</v>
      </c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1"/>
      <c r="CF53" s="16"/>
      <c r="CG53" s="16"/>
      <c r="CH53" s="16"/>
      <c r="CI53" s="16"/>
      <c r="CJ53" s="119">
        <f>CJ54</f>
        <v>51144.619999999995</v>
      </c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37"/>
    </row>
    <row r="54" spans="1:104" ht="85.5" customHeight="1">
      <c r="A54" s="128" t="s">
        <v>66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5"/>
      <c r="AC54" s="15"/>
      <c r="AD54" s="15" t="s">
        <v>28</v>
      </c>
      <c r="AE54" s="125" t="s">
        <v>28</v>
      </c>
      <c r="AF54" s="126"/>
      <c r="AG54" s="127"/>
      <c r="AH54" s="124" t="s">
        <v>68</v>
      </c>
      <c r="AI54" s="124"/>
      <c r="AJ54" s="124"/>
      <c r="AK54" s="124"/>
      <c r="AL54" s="124"/>
      <c r="AM54" s="124"/>
      <c r="AN54" s="124"/>
      <c r="AO54" s="124"/>
      <c r="AP54" s="124"/>
      <c r="AQ54" s="125"/>
      <c r="AR54" s="126"/>
      <c r="AS54" s="126"/>
      <c r="AT54" s="126"/>
      <c r="AU54" s="126"/>
      <c r="AV54" s="126"/>
      <c r="AW54" s="127"/>
      <c r="AX54" s="119">
        <v>571100</v>
      </c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1"/>
      <c r="BN54" s="16"/>
      <c r="BO54" s="16"/>
      <c r="BP54" s="119">
        <v>519955.38</v>
      </c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1"/>
      <c r="CF54" s="16"/>
      <c r="CG54" s="16"/>
      <c r="CH54" s="16"/>
      <c r="CI54" s="16"/>
      <c r="CJ54" s="119">
        <f aca="true" t="shared" si="2" ref="CJ54:CJ61">AX54-BP54</f>
        <v>51144.619999999995</v>
      </c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37"/>
    </row>
    <row r="55" spans="1:104" ht="81" customHeight="1">
      <c r="A55" s="128" t="s">
        <v>66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5"/>
      <c r="AC55" s="15"/>
      <c r="AD55" s="15" t="s">
        <v>28</v>
      </c>
      <c r="AE55" s="125" t="s">
        <v>28</v>
      </c>
      <c r="AF55" s="126"/>
      <c r="AG55" s="127"/>
      <c r="AH55" s="124" t="s">
        <v>69</v>
      </c>
      <c r="AI55" s="124"/>
      <c r="AJ55" s="124"/>
      <c r="AK55" s="124"/>
      <c r="AL55" s="124"/>
      <c r="AM55" s="124"/>
      <c r="AN55" s="124"/>
      <c r="AO55" s="124"/>
      <c r="AP55" s="124"/>
      <c r="AQ55" s="125"/>
      <c r="AR55" s="126"/>
      <c r="AS55" s="126"/>
      <c r="AT55" s="126"/>
      <c r="AU55" s="126"/>
      <c r="AV55" s="126"/>
      <c r="AW55" s="127"/>
      <c r="AX55" s="119">
        <v>0</v>
      </c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1"/>
      <c r="BN55" s="16"/>
      <c r="BO55" s="16"/>
      <c r="BP55" s="119">
        <v>840.4</v>
      </c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1"/>
      <c r="CF55" s="16"/>
      <c r="CG55" s="16"/>
      <c r="CH55" s="16"/>
      <c r="CI55" s="16"/>
      <c r="CJ55" s="119">
        <f t="shared" si="2"/>
        <v>-840.4</v>
      </c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37"/>
    </row>
    <row r="56" spans="1:104" ht="63" customHeight="1">
      <c r="A56" s="128" t="s">
        <v>70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5"/>
      <c r="AC56" s="15"/>
      <c r="AD56" s="15" t="s">
        <v>28</v>
      </c>
      <c r="AE56" s="125" t="s">
        <v>28</v>
      </c>
      <c r="AF56" s="126"/>
      <c r="AG56" s="127"/>
      <c r="AH56" s="124" t="s">
        <v>71</v>
      </c>
      <c r="AI56" s="124"/>
      <c r="AJ56" s="124"/>
      <c r="AK56" s="124"/>
      <c r="AL56" s="124"/>
      <c r="AM56" s="124"/>
      <c r="AN56" s="124"/>
      <c r="AO56" s="124"/>
      <c r="AP56" s="124"/>
      <c r="AQ56" s="125"/>
      <c r="AR56" s="126"/>
      <c r="AS56" s="126"/>
      <c r="AT56" s="126"/>
      <c r="AU56" s="126"/>
      <c r="AV56" s="126"/>
      <c r="AW56" s="127"/>
      <c r="AX56" s="119">
        <f>AX57</f>
        <v>214000</v>
      </c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1"/>
      <c r="BN56" s="16"/>
      <c r="BO56" s="16"/>
      <c r="BP56" s="119">
        <f>BP57</f>
        <v>39463.19</v>
      </c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1"/>
      <c r="CF56" s="16"/>
      <c r="CG56" s="16"/>
      <c r="CH56" s="16"/>
      <c r="CI56" s="16"/>
      <c r="CJ56" s="119">
        <f t="shared" si="2"/>
        <v>174536.81</v>
      </c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37"/>
    </row>
    <row r="57" spans="1:104" ht="82.5" customHeight="1">
      <c r="A57" s="128" t="s">
        <v>72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5"/>
      <c r="AC57" s="15"/>
      <c r="AD57" s="15" t="s">
        <v>28</v>
      </c>
      <c r="AE57" s="125" t="s">
        <v>28</v>
      </c>
      <c r="AF57" s="126"/>
      <c r="AG57" s="127"/>
      <c r="AH57" s="124" t="s">
        <v>73</v>
      </c>
      <c r="AI57" s="124"/>
      <c r="AJ57" s="124"/>
      <c r="AK57" s="124"/>
      <c r="AL57" s="124"/>
      <c r="AM57" s="124"/>
      <c r="AN57" s="124"/>
      <c r="AO57" s="124"/>
      <c r="AP57" s="124"/>
      <c r="AQ57" s="125"/>
      <c r="AR57" s="126"/>
      <c r="AS57" s="126"/>
      <c r="AT57" s="126"/>
      <c r="AU57" s="126"/>
      <c r="AV57" s="126"/>
      <c r="AW57" s="127"/>
      <c r="AX57" s="119">
        <f>AX58+AX59</f>
        <v>214000</v>
      </c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1"/>
      <c r="BN57" s="16"/>
      <c r="BO57" s="16"/>
      <c r="BP57" s="119">
        <f>BP58+BP59</f>
        <v>39463.19</v>
      </c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1"/>
      <c r="CF57" s="16"/>
      <c r="CG57" s="16"/>
      <c r="CH57" s="16"/>
      <c r="CI57" s="16"/>
      <c r="CJ57" s="119">
        <f t="shared" si="2"/>
        <v>174536.81</v>
      </c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37"/>
    </row>
    <row r="58" spans="1:104" ht="88.5" customHeight="1">
      <c r="A58" s="128" t="s">
        <v>72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5"/>
      <c r="AC58" s="15"/>
      <c r="AD58" s="15" t="s">
        <v>28</v>
      </c>
      <c r="AE58" s="125" t="s">
        <v>28</v>
      </c>
      <c r="AF58" s="126"/>
      <c r="AG58" s="127"/>
      <c r="AH58" s="124" t="s">
        <v>74</v>
      </c>
      <c r="AI58" s="124"/>
      <c r="AJ58" s="124"/>
      <c r="AK58" s="124"/>
      <c r="AL58" s="124"/>
      <c r="AM58" s="124"/>
      <c r="AN58" s="124"/>
      <c r="AO58" s="124"/>
      <c r="AP58" s="124"/>
      <c r="AQ58" s="125"/>
      <c r="AR58" s="126"/>
      <c r="AS58" s="126"/>
      <c r="AT58" s="126"/>
      <c r="AU58" s="126"/>
      <c r="AV58" s="126"/>
      <c r="AW58" s="127"/>
      <c r="AX58" s="119">
        <v>214000</v>
      </c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1"/>
      <c r="BN58" s="16"/>
      <c r="BO58" s="16"/>
      <c r="BP58" s="119">
        <v>39410</v>
      </c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1"/>
      <c r="CF58" s="16"/>
      <c r="CG58" s="16"/>
      <c r="CH58" s="16"/>
      <c r="CI58" s="16"/>
      <c r="CJ58" s="119">
        <f t="shared" si="2"/>
        <v>174590</v>
      </c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37"/>
    </row>
    <row r="59" spans="1:104" ht="88.5" customHeight="1">
      <c r="A59" s="128" t="s">
        <v>72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5"/>
      <c r="AC59" s="15"/>
      <c r="AD59" s="15" t="s">
        <v>28</v>
      </c>
      <c r="AE59" s="125" t="s">
        <v>28</v>
      </c>
      <c r="AF59" s="126"/>
      <c r="AG59" s="127"/>
      <c r="AH59" s="124" t="s">
        <v>476</v>
      </c>
      <c r="AI59" s="124"/>
      <c r="AJ59" s="124"/>
      <c r="AK59" s="124"/>
      <c r="AL59" s="124"/>
      <c r="AM59" s="124"/>
      <c r="AN59" s="124"/>
      <c r="AO59" s="124"/>
      <c r="AP59" s="124"/>
      <c r="AQ59" s="125"/>
      <c r="AR59" s="126"/>
      <c r="AS59" s="126"/>
      <c r="AT59" s="126"/>
      <c r="AU59" s="126"/>
      <c r="AV59" s="126"/>
      <c r="AW59" s="127"/>
      <c r="AX59" s="119">
        <v>0</v>
      </c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1"/>
      <c r="BN59" s="16"/>
      <c r="BO59" s="16"/>
      <c r="BP59" s="119">
        <v>53.19</v>
      </c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1"/>
      <c r="CF59" s="16"/>
      <c r="CG59" s="16"/>
      <c r="CH59" s="16"/>
      <c r="CI59" s="16"/>
      <c r="CJ59" s="119">
        <f>AX59-BP59</f>
        <v>-53.19</v>
      </c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37"/>
    </row>
    <row r="60" spans="1:104" ht="18.75" customHeight="1">
      <c r="A60" s="122" t="s">
        <v>75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7"/>
      <c r="AC60" s="17"/>
      <c r="AD60" s="17" t="s">
        <v>28</v>
      </c>
      <c r="AE60" s="131" t="s">
        <v>28</v>
      </c>
      <c r="AF60" s="132"/>
      <c r="AG60" s="133"/>
      <c r="AH60" s="130" t="s">
        <v>76</v>
      </c>
      <c r="AI60" s="130"/>
      <c r="AJ60" s="130"/>
      <c r="AK60" s="130"/>
      <c r="AL60" s="130"/>
      <c r="AM60" s="130"/>
      <c r="AN60" s="130"/>
      <c r="AO60" s="130"/>
      <c r="AP60" s="130"/>
      <c r="AQ60" s="131"/>
      <c r="AR60" s="132"/>
      <c r="AS60" s="132"/>
      <c r="AT60" s="132"/>
      <c r="AU60" s="132"/>
      <c r="AV60" s="132"/>
      <c r="AW60" s="133"/>
      <c r="AX60" s="134">
        <f>AX61</f>
        <v>25000</v>
      </c>
      <c r="AY60" s="135"/>
      <c r="AZ60" s="135"/>
      <c r="BA60" s="135"/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6"/>
      <c r="BN60" s="18"/>
      <c r="BO60" s="18"/>
      <c r="BP60" s="134">
        <f>BP61</f>
        <v>5385</v>
      </c>
      <c r="BQ60" s="135"/>
      <c r="BR60" s="135"/>
      <c r="BS60" s="135"/>
      <c r="BT60" s="135"/>
      <c r="BU60" s="135"/>
      <c r="BV60" s="135"/>
      <c r="BW60" s="135"/>
      <c r="BX60" s="135"/>
      <c r="BY60" s="135"/>
      <c r="BZ60" s="135"/>
      <c r="CA60" s="135"/>
      <c r="CB60" s="135"/>
      <c r="CC60" s="135"/>
      <c r="CD60" s="135"/>
      <c r="CE60" s="136"/>
      <c r="CF60" s="18"/>
      <c r="CG60" s="18"/>
      <c r="CH60" s="18"/>
      <c r="CI60" s="18"/>
      <c r="CJ60" s="134">
        <f t="shared" si="2"/>
        <v>19615</v>
      </c>
      <c r="CK60" s="135"/>
      <c r="CL60" s="135"/>
      <c r="CM60" s="135"/>
      <c r="CN60" s="135"/>
      <c r="CO60" s="135"/>
      <c r="CP60" s="135"/>
      <c r="CQ60" s="135"/>
      <c r="CR60" s="135"/>
      <c r="CS60" s="135"/>
      <c r="CT60" s="135"/>
      <c r="CU60" s="135"/>
      <c r="CV60" s="135"/>
      <c r="CW60" s="135"/>
      <c r="CX60" s="135"/>
      <c r="CY60" s="135"/>
      <c r="CZ60" s="138"/>
    </row>
    <row r="61" spans="1:104" ht="65.25" customHeight="1">
      <c r="A61" s="128" t="s">
        <v>77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5"/>
      <c r="AC61" s="15"/>
      <c r="AD61" s="15" t="s">
        <v>28</v>
      </c>
      <c r="AE61" s="125" t="s">
        <v>28</v>
      </c>
      <c r="AF61" s="126"/>
      <c r="AG61" s="127"/>
      <c r="AH61" s="124" t="s">
        <v>78</v>
      </c>
      <c r="AI61" s="124"/>
      <c r="AJ61" s="124"/>
      <c r="AK61" s="124"/>
      <c r="AL61" s="124"/>
      <c r="AM61" s="124"/>
      <c r="AN61" s="124"/>
      <c r="AO61" s="124"/>
      <c r="AP61" s="124"/>
      <c r="AQ61" s="125"/>
      <c r="AR61" s="126"/>
      <c r="AS61" s="126"/>
      <c r="AT61" s="126"/>
      <c r="AU61" s="126"/>
      <c r="AV61" s="126"/>
      <c r="AW61" s="127"/>
      <c r="AX61" s="119">
        <f>AX62</f>
        <v>25000</v>
      </c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1"/>
      <c r="BN61" s="16"/>
      <c r="BO61" s="16"/>
      <c r="BP61" s="119">
        <f>BP62</f>
        <v>5385</v>
      </c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1"/>
      <c r="CF61" s="16"/>
      <c r="CG61" s="16"/>
      <c r="CH61" s="16"/>
      <c r="CI61" s="16"/>
      <c r="CJ61" s="119">
        <f t="shared" si="2"/>
        <v>19615</v>
      </c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37"/>
    </row>
    <row r="62" spans="1:104" ht="99" customHeight="1">
      <c r="A62" s="128" t="s">
        <v>79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5"/>
      <c r="AC62" s="15"/>
      <c r="AD62" s="15" t="s">
        <v>28</v>
      </c>
      <c r="AE62" s="125" t="s">
        <v>28</v>
      </c>
      <c r="AF62" s="126"/>
      <c r="AG62" s="127"/>
      <c r="AH62" s="124" t="s">
        <v>80</v>
      </c>
      <c r="AI62" s="124"/>
      <c r="AJ62" s="124"/>
      <c r="AK62" s="124"/>
      <c r="AL62" s="124"/>
      <c r="AM62" s="124"/>
      <c r="AN62" s="124"/>
      <c r="AO62" s="124"/>
      <c r="AP62" s="124"/>
      <c r="AQ62" s="125"/>
      <c r="AR62" s="126"/>
      <c r="AS62" s="126"/>
      <c r="AT62" s="126"/>
      <c r="AU62" s="126"/>
      <c r="AV62" s="126"/>
      <c r="AW62" s="127"/>
      <c r="AX62" s="119">
        <f>AX63</f>
        <v>25000</v>
      </c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1"/>
      <c r="BN62" s="16"/>
      <c r="BO62" s="16"/>
      <c r="BP62" s="119">
        <f>BP63</f>
        <v>5385</v>
      </c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  <c r="CE62" s="121"/>
      <c r="CF62" s="16"/>
      <c r="CG62" s="16"/>
      <c r="CH62" s="16"/>
      <c r="CI62" s="16"/>
      <c r="CJ62" s="119">
        <f>CJ63</f>
        <v>19615</v>
      </c>
      <c r="CK62" s="120"/>
      <c r="CL62" s="120"/>
      <c r="CM62" s="120"/>
      <c r="CN62" s="120"/>
      <c r="CO62" s="120"/>
      <c r="CP62" s="120"/>
      <c r="CQ62" s="120"/>
      <c r="CR62" s="120"/>
      <c r="CS62" s="120"/>
      <c r="CT62" s="120"/>
      <c r="CU62" s="120"/>
      <c r="CV62" s="120"/>
      <c r="CW62" s="120"/>
      <c r="CX62" s="120"/>
      <c r="CY62" s="120"/>
      <c r="CZ62" s="137"/>
    </row>
    <row r="63" spans="1:104" ht="94.5" customHeight="1">
      <c r="A63" s="128" t="s">
        <v>79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5"/>
      <c r="AC63" s="15"/>
      <c r="AD63" s="15" t="s">
        <v>28</v>
      </c>
      <c r="AE63" s="125" t="s">
        <v>28</v>
      </c>
      <c r="AF63" s="126"/>
      <c r="AG63" s="127"/>
      <c r="AH63" s="124" t="s">
        <v>81</v>
      </c>
      <c r="AI63" s="124"/>
      <c r="AJ63" s="124"/>
      <c r="AK63" s="124"/>
      <c r="AL63" s="124"/>
      <c r="AM63" s="124"/>
      <c r="AN63" s="124"/>
      <c r="AO63" s="124"/>
      <c r="AP63" s="124"/>
      <c r="AQ63" s="125"/>
      <c r="AR63" s="126"/>
      <c r="AS63" s="126"/>
      <c r="AT63" s="126"/>
      <c r="AU63" s="126"/>
      <c r="AV63" s="126"/>
      <c r="AW63" s="127"/>
      <c r="AX63" s="119">
        <v>25000</v>
      </c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1"/>
      <c r="BN63" s="16"/>
      <c r="BO63" s="16"/>
      <c r="BP63" s="119">
        <v>5385</v>
      </c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1"/>
      <c r="CF63" s="16"/>
      <c r="CG63" s="16"/>
      <c r="CH63" s="16"/>
      <c r="CI63" s="16"/>
      <c r="CJ63" s="119">
        <f>AX63-BP63</f>
        <v>19615</v>
      </c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37"/>
    </row>
    <row r="64" spans="1:104" ht="54.75" customHeight="1">
      <c r="A64" s="122" t="s">
        <v>82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7"/>
      <c r="AC64" s="17"/>
      <c r="AD64" s="17" t="s">
        <v>28</v>
      </c>
      <c r="AE64" s="131" t="s">
        <v>28</v>
      </c>
      <c r="AF64" s="132"/>
      <c r="AG64" s="133"/>
      <c r="AH64" s="130" t="s">
        <v>83</v>
      </c>
      <c r="AI64" s="130"/>
      <c r="AJ64" s="130"/>
      <c r="AK64" s="130"/>
      <c r="AL64" s="130"/>
      <c r="AM64" s="130"/>
      <c r="AN64" s="130"/>
      <c r="AO64" s="130"/>
      <c r="AP64" s="130"/>
      <c r="AQ64" s="131"/>
      <c r="AR64" s="132"/>
      <c r="AS64" s="132"/>
      <c r="AT64" s="132"/>
      <c r="AU64" s="132"/>
      <c r="AV64" s="132"/>
      <c r="AW64" s="133"/>
      <c r="AX64" s="134">
        <f>AX65</f>
        <v>0</v>
      </c>
      <c r="AY64" s="135"/>
      <c r="AZ64" s="135"/>
      <c r="BA64" s="135"/>
      <c r="BB64" s="135"/>
      <c r="BC64" s="135"/>
      <c r="BD64" s="135"/>
      <c r="BE64" s="135"/>
      <c r="BF64" s="135"/>
      <c r="BG64" s="135"/>
      <c r="BH64" s="135"/>
      <c r="BI64" s="135"/>
      <c r="BJ64" s="135"/>
      <c r="BK64" s="135"/>
      <c r="BL64" s="135"/>
      <c r="BM64" s="136"/>
      <c r="BN64" s="18"/>
      <c r="BO64" s="18"/>
      <c r="BP64" s="134">
        <f>BP65</f>
        <v>21.35</v>
      </c>
      <c r="BQ64" s="135"/>
      <c r="BR64" s="135"/>
      <c r="BS64" s="135"/>
      <c r="BT64" s="135"/>
      <c r="BU64" s="135"/>
      <c r="BV64" s="135"/>
      <c r="BW64" s="135"/>
      <c r="BX64" s="135"/>
      <c r="BY64" s="135"/>
      <c r="BZ64" s="135"/>
      <c r="CA64" s="135"/>
      <c r="CB64" s="135"/>
      <c r="CC64" s="135"/>
      <c r="CD64" s="135"/>
      <c r="CE64" s="136"/>
      <c r="CF64" s="18"/>
      <c r="CG64" s="18"/>
      <c r="CH64" s="18"/>
      <c r="CI64" s="18"/>
      <c r="CJ64" s="134">
        <f>AX64-BP64</f>
        <v>-21.35</v>
      </c>
      <c r="CK64" s="135"/>
      <c r="CL64" s="135"/>
      <c r="CM64" s="135"/>
      <c r="CN64" s="135"/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35"/>
      <c r="CZ64" s="138"/>
    </row>
    <row r="65" spans="1:104" ht="14.25" customHeight="1">
      <c r="A65" s="128" t="s">
        <v>84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5"/>
      <c r="AC65" s="15"/>
      <c r="AD65" s="15" t="s">
        <v>28</v>
      </c>
      <c r="AE65" s="125" t="s">
        <v>28</v>
      </c>
      <c r="AF65" s="126"/>
      <c r="AG65" s="127"/>
      <c r="AH65" s="124" t="s">
        <v>85</v>
      </c>
      <c r="AI65" s="124"/>
      <c r="AJ65" s="124"/>
      <c r="AK65" s="124"/>
      <c r="AL65" s="124"/>
      <c r="AM65" s="124"/>
      <c r="AN65" s="124"/>
      <c r="AO65" s="124"/>
      <c r="AP65" s="124"/>
      <c r="AQ65" s="125"/>
      <c r="AR65" s="126"/>
      <c r="AS65" s="126"/>
      <c r="AT65" s="126"/>
      <c r="AU65" s="126"/>
      <c r="AV65" s="126"/>
      <c r="AW65" s="127"/>
      <c r="AX65" s="119">
        <f>AX66</f>
        <v>0</v>
      </c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1"/>
      <c r="BN65" s="16"/>
      <c r="BO65" s="16"/>
      <c r="BP65" s="119">
        <f>BP66</f>
        <v>21.35</v>
      </c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1"/>
      <c r="CF65" s="16"/>
      <c r="CG65" s="16"/>
      <c r="CH65" s="16"/>
      <c r="CI65" s="16"/>
      <c r="CJ65" s="119">
        <f>CJ66</f>
        <v>-21.35</v>
      </c>
      <c r="CK65" s="120"/>
      <c r="CL65" s="120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37"/>
    </row>
    <row r="66" spans="1:104" ht="33.75" customHeight="1">
      <c r="A66" s="128" t="s">
        <v>86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5"/>
      <c r="AC66" s="15"/>
      <c r="AD66" s="15" t="s">
        <v>28</v>
      </c>
      <c r="AE66" s="125" t="s">
        <v>28</v>
      </c>
      <c r="AF66" s="126"/>
      <c r="AG66" s="127"/>
      <c r="AH66" s="124" t="s">
        <v>87</v>
      </c>
      <c r="AI66" s="124"/>
      <c r="AJ66" s="124"/>
      <c r="AK66" s="124"/>
      <c r="AL66" s="124"/>
      <c r="AM66" s="124"/>
      <c r="AN66" s="124"/>
      <c r="AO66" s="124"/>
      <c r="AP66" s="124"/>
      <c r="AQ66" s="125"/>
      <c r="AR66" s="126"/>
      <c r="AS66" s="126"/>
      <c r="AT66" s="126"/>
      <c r="AU66" s="126"/>
      <c r="AV66" s="126"/>
      <c r="AW66" s="127"/>
      <c r="AX66" s="119">
        <f>AX67</f>
        <v>0</v>
      </c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BL66" s="120"/>
      <c r="BM66" s="121"/>
      <c r="BN66" s="16"/>
      <c r="BO66" s="16"/>
      <c r="BP66" s="119">
        <f>BP67</f>
        <v>21.35</v>
      </c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1"/>
      <c r="CF66" s="16"/>
      <c r="CG66" s="16"/>
      <c r="CH66" s="16"/>
      <c r="CI66" s="16"/>
      <c r="CJ66" s="119">
        <f>CJ67</f>
        <v>-21.35</v>
      </c>
      <c r="CK66" s="120"/>
      <c r="CL66" s="120"/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37"/>
    </row>
    <row r="67" spans="1:104" ht="52.5" customHeight="1">
      <c r="A67" s="128" t="s">
        <v>88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5"/>
      <c r="AC67" s="15"/>
      <c r="AD67" s="15" t="s">
        <v>28</v>
      </c>
      <c r="AE67" s="125" t="s">
        <v>28</v>
      </c>
      <c r="AF67" s="126"/>
      <c r="AG67" s="127"/>
      <c r="AH67" s="124" t="s">
        <v>89</v>
      </c>
      <c r="AI67" s="124"/>
      <c r="AJ67" s="124"/>
      <c r="AK67" s="124"/>
      <c r="AL67" s="124"/>
      <c r="AM67" s="124"/>
      <c r="AN67" s="124"/>
      <c r="AO67" s="124"/>
      <c r="AP67" s="124"/>
      <c r="AQ67" s="125"/>
      <c r="AR67" s="126"/>
      <c r="AS67" s="126"/>
      <c r="AT67" s="126"/>
      <c r="AU67" s="126"/>
      <c r="AV67" s="126"/>
      <c r="AW67" s="127"/>
      <c r="AX67" s="119">
        <f>AX68+AX69</f>
        <v>0</v>
      </c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1"/>
      <c r="BN67" s="16"/>
      <c r="BO67" s="16"/>
      <c r="BP67" s="119">
        <f>BP68+BP69</f>
        <v>21.35</v>
      </c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1"/>
      <c r="CF67" s="16"/>
      <c r="CG67" s="16"/>
      <c r="CH67" s="16"/>
      <c r="CI67" s="16"/>
      <c r="CJ67" s="119">
        <f>AX67-BP67</f>
        <v>-21.35</v>
      </c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37"/>
    </row>
    <row r="68" spans="1:104" ht="49.5" customHeight="1">
      <c r="A68" s="128" t="s">
        <v>88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5"/>
      <c r="AC68" s="15"/>
      <c r="AD68" s="15" t="s">
        <v>28</v>
      </c>
      <c r="AE68" s="125" t="s">
        <v>28</v>
      </c>
      <c r="AF68" s="126"/>
      <c r="AG68" s="127"/>
      <c r="AH68" s="124" t="s">
        <v>90</v>
      </c>
      <c r="AI68" s="124"/>
      <c r="AJ68" s="124"/>
      <c r="AK68" s="124"/>
      <c r="AL68" s="124"/>
      <c r="AM68" s="124"/>
      <c r="AN68" s="124"/>
      <c r="AO68" s="124"/>
      <c r="AP68" s="124"/>
      <c r="AQ68" s="125"/>
      <c r="AR68" s="126"/>
      <c r="AS68" s="126"/>
      <c r="AT68" s="126"/>
      <c r="AU68" s="126"/>
      <c r="AV68" s="126"/>
      <c r="AW68" s="127"/>
      <c r="AX68" s="119">
        <v>0</v>
      </c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1"/>
      <c r="BN68" s="16"/>
      <c r="BO68" s="16"/>
      <c r="BP68" s="119">
        <v>10.96</v>
      </c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1"/>
      <c r="CF68" s="16"/>
      <c r="CG68" s="16"/>
      <c r="CH68" s="16"/>
      <c r="CI68" s="16"/>
      <c r="CJ68" s="119">
        <f>AX68-BP68</f>
        <v>-10.96</v>
      </c>
      <c r="CK68" s="120"/>
      <c r="CL68" s="120"/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37"/>
    </row>
    <row r="69" spans="1:104" ht="51" customHeight="1">
      <c r="A69" s="128" t="s">
        <v>91</v>
      </c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5"/>
      <c r="AC69" s="15"/>
      <c r="AD69" s="15" t="s">
        <v>28</v>
      </c>
      <c r="AE69" s="125" t="s">
        <v>28</v>
      </c>
      <c r="AF69" s="126"/>
      <c r="AG69" s="127"/>
      <c r="AH69" s="124" t="s">
        <v>92</v>
      </c>
      <c r="AI69" s="124"/>
      <c r="AJ69" s="124"/>
      <c r="AK69" s="124"/>
      <c r="AL69" s="124"/>
      <c r="AM69" s="124"/>
      <c r="AN69" s="124"/>
      <c r="AO69" s="124"/>
      <c r="AP69" s="124"/>
      <c r="AQ69" s="125"/>
      <c r="AR69" s="126"/>
      <c r="AS69" s="126"/>
      <c r="AT69" s="126"/>
      <c r="AU69" s="126"/>
      <c r="AV69" s="126"/>
      <c r="AW69" s="127"/>
      <c r="AX69" s="119">
        <v>0</v>
      </c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1"/>
      <c r="BN69" s="16"/>
      <c r="BO69" s="16"/>
      <c r="BP69" s="119">
        <v>10.39</v>
      </c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1"/>
      <c r="CF69" s="16"/>
      <c r="CG69" s="16"/>
      <c r="CH69" s="16"/>
      <c r="CI69" s="16"/>
      <c r="CJ69" s="119">
        <f>AX69-BP69</f>
        <v>-10.39</v>
      </c>
      <c r="CK69" s="120"/>
      <c r="CL69" s="120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37"/>
    </row>
    <row r="70" spans="1:104" ht="59.25" customHeight="1">
      <c r="A70" s="122" t="s">
        <v>93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5"/>
      <c r="AC70" s="15"/>
      <c r="AD70" s="15" t="s">
        <v>28</v>
      </c>
      <c r="AE70" s="125" t="s">
        <v>28</v>
      </c>
      <c r="AF70" s="126"/>
      <c r="AG70" s="127"/>
      <c r="AH70" s="130" t="s">
        <v>94</v>
      </c>
      <c r="AI70" s="130"/>
      <c r="AJ70" s="130"/>
      <c r="AK70" s="130"/>
      <c r="AL70" s="130"/>
      <c r="AM70" s="130"/>
      <c r="AN70" s="130"/>
      <c r="AO70" s="130"/>
      <c r="AP70" s="130"/>
      <c r="AQ70" s="131"/>
      <c r="AR70" s="132"/>
      <c r="AS70" s="132"/>
      <c r="AT70" s="132"/>
      <c r="AU70" s="132"/>
      <c r="AV70" s="132"/>
      <c r="AW70" s="133"/>
      <c r="AX70" s="134">
        <f>AX71</f>
        <v>829200</v>
      </c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6"/>
      <c r="BN70" s="18"/>
      <c r="BO70" s="18"/>
      <c r="BP70" s="134">
        <f>BP71</f>
        <v>306840.46</v>
      </c>
      <c r="BQ70" s="135"/>
      <c r="BR70" s="135"/>
      <c r="BS70" s="135"/>
      <c r="BT70" s="135"/>
      <c r="BU70" s="135"/>
      <c r="BV70" s="135"/>
      <c r="BW70" s="135"/>
      <c r="BX70" s="135"/>
      <c r="BY70" s="135"/>
      <c r="BZ70" s="135"/>
      <c r="CA70" s="135"/>
      <c r="CB70" s="135"/>
      <c r="CC70" s="135"/>
      <c r="CD70" s="135"/>
      <c r="CE70" s="136"/>
      <c r="CF70" s="18"/>
      <c r="CG70" s="18"/>
      <c r="CH70" s="18"/>
      <c r="CI70" s="18"/>
      <c r="CJ70" s="134">
        <f>CJ71</f>
        <v>522359.54</v>
      </c>
      <c r="CK70" s="135"/>
      <c r="CL70" s="135"/>
      <c r="CM70" s="135"/>
      <c r="CN70" s="135"/>
      <c r="CO70" s="135"/>
      <c r="CP70" s="135"/>
      <c r="CQ70" s="135"/>
      <c r="CR70" s="135"/>
      <c r="CS70" s="135"/>
      <c r="CT70" s="135"/>
      <c r="CU70" s="135"/>
      <c r="CV70" s="135"/>
      <c r="CW70" s="135"/>
      <c r="CX70" s="135"/>
      <c r="CY70" s="135"/>
      <c r="CZ70" s="138"/>
    </row>
    <row r="71" spans="1:104" ht="108" customHeight="1">
      <c r="A71" s="128" t="s">
        <v>95</v>
      </c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5"/>
      <c r="AC71" s="15"/>
      <c r="AD71" s="15" t="s">
        <v>28</v>
      </c>
      <c r="AE71" s="125" t="s">
        <v>28</v>
      </c>
      <c r="AF71" s="126"/>
      <c r="AG71" s="127"/>
      <c r="AH71" s="124" t="s">
        <v>96</v>
      </c>
      <c r="AI71" s="124"/>
      <c r="AJ71" s="124"/>
      <c r="AK71" s="124"/>
      <c r="AL71" s="124"/>
      <c r="AM71" s="124"/>
      <c r="AN71" s="124"/>
      <c r="AO71" s="124"/>
      <c r="AP71" s="124"/>
      <c r="AQ71" s="125"/>
      <c r="AR71" s="126"/>
      <c r="AS71" s="126"/>
      <c r="AT71" s="126"/>
      <c r="AU71" s="126"/>
      <c r="AV71" s="126"/>
      <c r="AW71" s="127"/>
      <c r="AX71" s="119">
        <f>AX72+AX74</f>
        <v>829200</v>
      </c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1"/>
      <c r="BN71" s="16"/>
      <c r="BO71" s="16"/>
      <c r="BP71" s="119">
        <f>BP72+BP74</f>
        <v>306840.46</v>
      </c>
      <c r="BQ71" s="120"/>
      <c r="BR71" s="120"/>
      <c r="BS71" s="120"/>
      <c r="BT71" s="120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1"/>
      <c r="CF71" s="16"/>
      <c r="CG71" s="16"/>
      <c r="CH71" s="16"/>
      <c r="CI71" s="16"/>
      <c r="CJ71" s="119">
        <f>AX71-BP71</f>
        <v>522359.54</v>
      </c>
      <c r="CK71" s="120"/>
      <c r="CL71" s="120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/>
      <c r="CY71" s="120"/>
      <c r="CZ71" s="137"/>
    </row>
    <row r="72" spans="1:104" ht="84.75" customHeight="1">
      <c r="A72" s="128" t="s">
        <v>97</v>
      </c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5"/>
      <c r="AC72" s="15"/>
      <c r="AD72" s="15" t="s">
        <v>28</v>
      </c>
      <c r="AE72" s="125" t="s">
        <v>28</v>
      </c>
      <c r="AF72" s="126"/>
      <c r="AG72" s="127"/>
      <c r="AH72" s="124" t="s">
        <v>98</v>
      </c>
      <c r="AI72" s="124"/>
      <c r="AJ72" s="124"/>
      <c r="AK72" s="124"/>
      <c r="AL72" s="124"/>
      <c r="AM72" s="124"/>
      <c r="AN72" s="124"/>
      <c r="AO72" s="124"/>
      <c r="AP72" s="124"/>
      <c r="AQ72" s="125"/>
      <c r="AR72" s="126"/>
      <c r="AS72" s="126"/>
      <c r="AT72" s="126"/>
      <c r="AU72" s="126"/>
      <c r="AV72" s="126"/>
      <c r="AW72" s="127"/>
      <c r="AX72" s="119">
        <f>AX73</f>
        <v>785700</v>
      </c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1"/>
      <c r="BN72" s="16"/>
      <c r="BO72" s="16"/>
      <c r="BP72" s="119">
        <f>BP73</f>
        <v>302202.76</v>
      </c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1"/>
      <c r="CF72" s="16"/>
      <c r="CG72" s="16"/>
      <c r="CH72" s="16"/>
      <c r="CI72" s="16"/>
      <c r="CJ72" s="119">
        <f>CJ73</f>
        <v>483497.24</v>
      </c>
      <c r="CK72" s="120"/>
      <c r="CL72" s="120"/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  <c r="CY72" s="120"/>
      <c r="CZ72" s="137"/>
    </row>
    <row r="73" spans="1:104" ht="96.75" customHeight="1">
      <c r="A73" s="128" t="s">
        <v>99</v>
      </c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5"/>
      <c r="AC73" s="15"/>
      <c r="AD73" s="15" t="s">
        <v>28</v>
      </c>
      <c r="AE73" s="125" t="s">
        <v>28</v>
      </c>
      <c r="AF73" s="126"/>
      <c r="AG73" s="127"/>
      <c r="AH73" s="124" t="s">
        <v>100</v>
      </c>
      <c r="AI73" s="124"/>
      <c r="AJ73" s="124"/>
      <c r="AK73" s="124"/>
      <c r="AL73" s="124"/>
      <c r="AM73" s="124"/>
      <c r="AN73" s="124"/>
      <c r="AO73" s="124"/>
      <c r="AP73" s="124"/>
      <c r="AQ73" s="125"/>
      <c r="AR73" s="126"/>
      <c r="AS73" s="126"/>
      <c r="AT73" s="126"/>
      <c r="AU73" s="126"/>
      <c r="AV73" s="126"/>
      <c r="AW73" s="127"/>
      <c r="AX73" s="119">
        <v>785700</v>
      </c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1"/>
      <c r="BN73" s="16"/>
      <c r="BO73" s="16"/>
      <c r="BP73" s="119">
        <v>302202.76</v>
      </c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1"/>
      <c r="CF73" s="16"/>
      <c r="CG73" s="16"/>
      <c r="CH73" s="16"/>
      <c r="CI73" s="16"/>
      <c r="CJ73" s="119">
        <f>AX73-BP73</f>
        <v>483497.24</v>
      </c>
      <c r="CK73" s="120"/>
      <c r="CL73" s="120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37"/>
    </row>
    <row r="74" spans="1:104" ht="106.5" customHeight="1">
      <c r="A74" s="128" t="s">
        <v>477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5"/>
      <c r="AC74" s="15"/>
      <c r="AD74" s="15" t="s">
        <v>28</v>
      </c>
      <c r="AE74" s="58"/>
      <c r="AF74" s="59"/>
      <c r="AG74" s="60"/>
      <c r="AH74" s="124" t="s">
        <v>244</v>
      </c>
      <c r="AI74" s="124"/>
      <c r="AJ74" s="124"/>
      <c r="AK74" s="124"/>
      <c r="AL74" s="124"/>
      <c r="AM74" s="124"/>
      <c r="AN74" s="124"/>
      <c r="AO74" s="124"/>
      <c r="AP74" s="124"/>
      <c r="AQ74" s="125"/>
      <c r="AR74" s="126"/>
      <c r="AS74" s="126"/>
      <c r="AT74" s="126"/>
      <c r="AU74" s="126"/>
      <c r="AV74" s="126"/>
      <c r="AW74" s="127"/>
      <c r="AX74" s="119">
        <f>AX75</f>
        <v>43500</v>
      </c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57"/>
      <c r="BL74" s="57"/>
      <c r="BM74" s="61"/>
      <c r="BN74" s="16"/>
      <c r="BO74" s="16"/>
      <c r="BP74" s="119">
        <f>BP75</f>
        <v>4637.7</v>
      </c>
      <c r="BQ74" s="120"/>
      <c r="BR74" s="120"/>
      <c r="BS74" s="120"/>
      <c r="BT74" s="120"/>
      <c r="BU74" s="120"/>
      <c r="BV74" s="120"/>
      <c r="BW74" s="120"/>
      <c r="BX74" s="120"/>
      <c r="BY74" s="120"/>
      <c r="BZ74" s="120"/>
      <c r="CA74" s="120"/>
      <c r="CB74" s="57"/>
      <c r="CC74" s="57"/>
      <c r="CD74" s="57"/>
      <c r="CE74" s="61"/>
      <c r="CF74" s="16"/>
      <c r="CG74" s="16"/>
      <c r="CH74" s="16"/>
      <c r="CI74" s="16"/>
      <c r="CJ74" s="119">
        <f>CJ75</f>
        <v>38862.3</v>
      </c>
      <c r="CK74" s="120"/>
      <c r="CL74" s="120"/>
      <c r="CM74" s="120"/>
      <c r="CN74" s="120"/>
      <c r="CO74" s="120"/>
      <c r="CP74" s="120"/>
      <c r="CQ74" s="120"/>
      <c r="CR74" s="120"/>
      <c r="CS74" s="120"/>
      <c r="CT74" s="120"/>
      <c r="CU74" s="120"/>
      <c r="CV74" s="120"/>
      <c r="CW74" s="120"/>
      <c r="CX74" s="120"/>
      <c r="CY74" s="120"/>
      <c r="CZ74" s="137"/>
    </row>
    <row r="75" spans="1:104" ht="95.25" customHeight="1">
      <c r="A75" s="128" t="s">
        <v>478</v>
      </c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5"/>
      <c r="AC75" s="15"/>
      <c r="AD75" s="15" t="s">
        <v>28</v>
      </c>
      <c r="AE75" s="58"/>
      <c r="AF75" s="59"/>
      <c r="AG75" s="60"/>
      <c r="AH75" s="124" t="s">
        <v>245</v>
      </c>
      <c r="AI75" s="124"/>
      <c r="AJ75" s="124"/>
      <c r="AK75" s="124"/>
      <c r="AL75" s="124"/>
      <c r="AM75" s="124"/>
      <c r="AN75" s="124"/>
      <c r="AO75" s="124"/>
      <c r="AP75" s="124"/>
      <c r="AQ75" s="125"/>
      <c r="AR75" s="126"/>
      <c r="AS75" s="126"/>
      <c r="AT75" s="126"/>
      <c r="AU75" s="126"/>
      <c r="AV75" s="126"/>
      <c r="AW75" s="127"/>
      <c r="AX75" s="119">
        <v>43500</v>
      </c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57"/>
      <c r="BL75" s="57"/>
      <c r="BM75" s="61"/>
      <c r="BN75" s="16"/>
      <c r="BO75" s="16"/>
      <c r="BP75" s="119">
        <v>4637.7</v>
      </c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57"/>
      <c r="CC75" s="57"/>
      <c r="CD75" s="57"/>
      <c r="CE75" s="61"/>
      <c r="CF75" s="16"/>
      <c r="CG75" s="16"/>
      <c r="CH75" s="16"/>
      <c r="CI75" s="16"/>
      <c r="CJ75" s="119">
        <f>AX75-BP75</f>
        <v>38862.3</v>
      </c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37"/>
    </row>
    <row r="76" spans="1:104" ht="39" customHeight="1">
      <c r="A76" s="122" t="s">
        <v>264</v>
      </c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7"/>
      <c r="AC76" s="17"/>
      <c r="AD76" s="17" t="s">
        <v>28</v>
      </c>
      <c r="AE76" s="131" t="s">
        <v>28</v>
      </c>
      <c r="AF76" s="132"/>
      <c r="AG76" s="133"/>
      <c r="AH76" s="130" t="s">
        <v>265</v>
      </c>
      <c r="AI76" s="130"/>
      <c r="AJ76" s="130"/>
      <c r="AK76" s="130"/>
      <c r="AL76" s="130"/>
      <c r="AM76" s="130"/>
      <c r="AN76" s="130"/>
      <c r="AO76" s="130"/>
      <c r="AP76" s="130"/>
      <c r="AQ76" s="131"/>
      <c r="AR76" s="132"/>
      <c r="AS76" s="132"/>
      <c r="AT76" s="132"/>
      <c r="AU76" s="132"/>
      <c r="AV76" s="132"/>
      <c r="AW76" s="133"/>
      <c r="AX76" s="134">
        <f>AX77</f>
        <v>309700</v>
      </c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6"/>
      <c r="BN76" s="18"/>
      <c r="BO76" s="18"/>
      <c r="BP76" s="134">
        <f>BP77</f>
        <v>309762.58</v>
      </c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5"/>
      <c r="CB76" s="135"/>
      <c r="CC76" s="135"/>
      <c r="CD76" s="135"/>
      <c r="CE76" s="136"/>
      <c r="CF76" s="18"/>
      <c r="CG76" s="18"/>
      <c r="CH76" s="18"/>
      <c r="CI76" s="18"/>
      <c r="CJ76" s="134">
        <f>AX76-BP76</f>
        <v>-62.5800000000163</v>
      </c>
      <c r="CK76" s="135"/>
      <c r="CL76" s="135"/>
      <c r="CM76" s="135"/>
      <c r="CN76" s="135"/>
      <c r="CO76" s="135"/>
      <c r="CP76" s="135"/>
      <c r="CQ76" s="135"/>
      <c r="CR76" s="135"/>
      <c r="CS76" s="135"/>
      <c r="CT76" s="135"/>
      <c r="CU76" s="135"/>
      <c r="CV76" s="135"/>
      <c r="CW76" s="135"/>
      <c r="CX76" s="135"/>
      <c r="CY76" s="135"/>
      <c r="CZ76" s="138"/>
    </row>
    <row r="77" spans="1:104" ht="78" customHeight="1">
      <c r="A77" s="128" t="s">
        <v>479</v>
      </c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5"/>
      <c r="AC77" s="15"/>
      <c r="AD77" s="15" t="s">
        <v>28</v>
      </c>
      <c r="AE77" s="125" t="s">
        <v>28</v>
      </c>
      <c r="AF77" s="126"/>
      <c r="AG77" s="127"/>
      <c r="AH77" s="124" t="s">
        <v>266</v>
      </c>
      <c r="AI77" s="124"/>
      <c r="AJ77" s="124"/>
      <c r="AK77" s="124"/>
      <c r="AL77" s="124"/>
      <c r="AM77" s="124"/>
      <c r="AN77" s="124"/>
      <c r="AO77" s="124"/>
      <c r="AP77" s="124"/>
      <c r="AQ77" s="125"/>
      <c r="AR77" s="126"/>
      <c r="AS77" s="126"/>
      <c r="AT77" s="126"/>
      <c r="AU77" s="126"/>
      <c r="AV77" s="126"/>
      <c r="AW77" s="127"/>
      <c r="AX77" s="119">
        <f>AX78</f>
        <v>309700</v>
      </c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1"/>
      <c r="BN77" s="16"/>
      <c r="BO77" s="16"/>
      <c r="BP77" s="119">
        <f>BP78</f>
        <v>309762.58</v>
      </c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1"/>
      <c r="CF77" s="16"/>
      <c r="CG77" s="16"/>
      <c r="CH77" s="16"/>
      <c r="CI77" s="16"/>
      <c r="CJ77" s="119">
        <f>AX77-BP77</f>
        <v>-62.5800000000163</v>
      </c>
      <c r="CK77" s="120"/>
      <c r="CL77" s="120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37"/>
    </row>
    <row r="78" spans="1:104" ht="59.25" customHeight="1">
      <c r="A78" s="128" t="s">
        <v>267</v>
      </c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5"/>
      <c r="AC78" s="15"/>
      <c r="AD78" s="15" t="s">
        <v>28</v>
      </c>
      <c r="AE78" s="125" t="s">
        <v>28</v>
      </c>
      <c r="AF78" s="126"/>
      <c r="AG78" s="127"/>
      <c r="AH78" s="124" t="s">
        <v>268</v>
      </c>
      <c r="AI78" s="124"/>
      <c r="AJ78" s="124"/>
      <c r="AK78" s="124"/>
      <c r="AL78" s="124"/>
      <c r="AM78" s="124"/>
      <c r="AN78" s="124"/>
      <c r="AO78" s="124"/>
      <c r="AP78" s="124"/>
      <c r="AQ78" s="125"/>
      <c r="AR78" s="126"/>
      <c r="AS78" s="126"/>
      <c r="AT78" s="126"/>
      <c r="AU78" s="126"/>
      <c r="AV78" s="126"/>
      <c r="AW78" s="127"/>
      <c r="AX78" s="119">
        <f>AX79</f>
        <v>309700</v>
      </c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1"/>
      <c r="BN78" s="16"/>
      <c r="BO78" s="16"/>
      <c r="BP78" s="119">
        <f>BP79</f>
        <v>309762.58</v>
      </c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1"/>
      <c r="CF78" s="16"/>
      <c r="CG78" s="16"/>
      <c r="CH78" s="16"/>
      <c r="CI78" s="16"/>
      <c r="CJ78" s="119">
        <f>CJ79</f>
        <v>-62.5800000000163</v>
      </c>
      <c r="CK78" s="120"/>
      <c r="CL78" s="120"/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37"/>
    </row>
    <row r="79" spans="1:104" ht="65.25" customHeight="1">
      <c r="A79" s="128" t="s">
        <v>269</v>
      </c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5"/>
      <c r="AC79" s="15"/>
      <c r="AD79" s="15" t="s">
        <v>28</v>
      </c>
      <c r="AE79" s="125" t="s">
        <v>28</v>
      </c>
      <c r="AF79" s="126"/>
      <c r="AG79" s="127"/>
      <c r="AH79" s="124" t="s">
        <v>270</v>
      </c>
      <c r="AI79" s="124"/>
      <c r="AJ79" s="124"/>
      <c r="AK79" s="124"/>
      <c r="AL79" s="124"/>
      <c r="AM79" s="124"/>
      <c r="AN79" s="124"/>
      <c r="AO79" s="124"/>
      <c r="AP79" s="124"/>
      <c r="AQ79" s="125"/>
      <c r="AR79" s="126"/>
      <c r="AS79" s="126"/>
      <c r="AT79" s="126"/>
      <c r="AU79" s="126"/>
      <c r="AV79" s="126"/>
      <c r="AW79" s="127"/>
      <c r="AX79" s="119">
        <v>309700</v>
      </c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1"/>
      <c r="BN79" s="16"/>
      <c r="BO79" s="16"/>
      <c r="BP79" s="119">
        <v>309762.58</v>
      </c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1"/>
      <c r="CF79" s="16"/>
      <c r="CG79" s="16"/>
      <c r="CH79" s="16"/>
      <c r="CI79" s="16"/>
      <c r="CJ79" s="119">
        <f>AX79-BP79</f>
        <v>-62.5800000000163</v>
      </c>
      <c r="CK79" s="120"/>
      <c r="CL79" s="120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37"/>
    </row>
    <row r="80" spans="1:104" ht="19.5" customHeight="1">
      <c r="A80" s="122" t="s">
        <v>101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5"/>
      <c r="AC80" s="15"/>
      <c r="AD80" s="15" t="s">
        <v>28</v>
      </c>
      <c r="AE80" s="131" t="s">
        <v>28</v>
      </c>
      <c r="AF80" s="132"/>
      <c r="AG80" s="133"/>
      <c r="AH80" s="130" t="s">
        <v>102</v>
      </c>
      <c r="AI80" s="130"/>
      <c r="AJ80" s="130"/>
      <c r="AK80" s="130"/>
      <c r="AL80" s="130"/>
      <c r="AM80" s="130"/>
      <c r="AN80" s="130"/>
      <c r="AO80" s="130"/>
      <c r="AP80" s="130"/>
      <c r="AQ80" s="131"/>
      <c r="AR80" s="132"/>
      <c r="AS80" s="132"/>
      <c r="AT80" s="132"/>
      <c r="AU80" s="132"/>
      <c r="AV80" s="132"/>
      <c r="AW80" s="133"/>
      <c r="AX80" s="134">
        <f>AX81+AX95</f>
        <v>10942100</v>
      </c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6"/>
      <c r="BN80" s="18"/>
      <c r="BO80" s="18"/>
      <c r="BP80" s="134">
        <f>BP81+BP95</f>
        <v>1687900</v>
      </c>
      <c r="BQ80" s="135"/>
      <c r="BR80" s="135"/>
      <c r="BS80" s="135"/>
      <c r="BT80" s="135"/>
      <c r="BU80" s="135"/>
      <c r="BV80" s="135"/>
      <c r="BW80" s="135"/>
      <c r="BX80" s="135"/>
      <c r="BY80" s="135"/>
      <c r="BZ80" s="135"/>
      <c r="CA80" s="135"/>
      <c r="CB80" s="135"/>
      <c r="CC80" s="135"/>
      <c r="CD80" s="135"/>
      <c r="CE80" s="136"/>
      <c r="CF80" s="18"/>
      <c r="CG80" s="18"/>
      <c r="CH80" s="18"/>
      <c r="CI80" s="18"/>
      <c r="CJ80" s="134">
        <f>AX80-BP80</f>
        <v>9254200</v>
      </c>
      <c r="CK80" s="135"/>
      <c r="CL80" s="135"/>
      <c r="CM80" s="135"/>
      <c r="CN80" s="135"/>
      <c r="CO80" s="135"/>
      <c r="CP80" s="135"/>
      <c r="CQ80" s="135"/>
      <c r="CR80" s="135"/>
      <c r="CS80" s="135"/>
      <c r="CT80" s="135"/>
      <c r="CU80" s="135"/>
      <c r="CV80" s="135"/>
      <c r="CW80" s="135"/>
      <c r="CX80" s="135"/>
      <c r="CY80" s="135"/>
      <c r="CZ80" s="138"/>
    </row>
    <row r="81" spans="1:104" ht="39.75" customHeight="1">
      <c r="A81" s="128" t="s">
        <v>103</v>
      </c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5"/>
      <c r="AC81" s="15"/>
      <c r="AD81" s="15" t="s">
        <v>28</v>
      </c>
      <c r="AE81" s="125" t="s">
        <v>28</v>
      </c>
      <c r="AF81" s="126"/>
      <c r="AG81" s="127"/>
      <c r="AH81" s="124" t="s">
        <v>104</v>
      </c>
      <c r="AI81" s="124"/>
      <c r="AJ81" s="124"/>
      <c r="AK81" s="124"/>
      <c r="AL81" s="124"/>
      <c r="AM81" s="124"/>
      <c r="AN81" s="124"/>
      <c r="AO81" s="124"/>
      <c r="AP81" s="124"/>
      <c r="AQ81" s="125"/>
      <c r="AR81" s="126"/>
      <c r="AS81" s="126"/>
      <c r="AT81" s="126"/>
      <c r="AU81" s="126"/>
      <c r="AV81" s="126"/>
      <c r="AW81" s="127"/>
      <c r="AX81" s="119">
        <f>AX82+AX85+AX90</f>
        <v>10867100</v>
      </c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1"/>
      <c r="BN81" s="16"/>
      <c r="BO81" s="16"/>
      <c r="BP81" s="119">
        <f>BP82+BP85+BP90</f>
        <v>1612900</v>
      </c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1"/>
      <c r="CF81" s="16"/>
      <c r="CG81" s="16"/>
      <c r="CH81" s="16"/>
      <c r="CI81" s="16"/>
      <c r="CJ81" s="119">
        <f>AX81-BP81</f>
        <v>9254200</v>
      </c>
      <c r="CK81" s="120"/>
      <c r="CL81" s="120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37"/>
    </row>
    <row r="82" spans="1:104" ht="40.5" customHeight="1">
      <c r="A82" s="128" t="s">
        <v>105</v>
      </c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5"/>
      <c r="AC82" s="15"/>
      <c r="AD82" s="15" t="s">
        <v>28</v>
      </c>
      <c r="AE82" s="125" t="s">
        <v>28</v>
      </c>
      <c r="AF82" s="126"/>
      <c r="AG82" s="127"/>
      <c r="AH82" s="124" t="s">
        <v>106</v>
      </c>
      <c r="AI82" s="124"/>
      <c r="AJ82" s="124"/>
      <c r="AK82" s="124"/>
      <c r="AL82" s="124"/>
      <c r="AM82" s="124"/>
      <c r="AN82" s="124"/>
      <c r="AO82" s="124"/>
      <c r="AP82" s="124"/>
      <c r="AQ82" s="125"/>
      <c r="AR82" s="126"/>
      <c r="AS82" s="126"/>
      <c r="AT82" s="126"/>
      <c r="AU82" s="126"/>
      <c r="AV82" s="126"/>
      <c r="AW82" s="127"/>
      <c r="AX82" s="119">
        <f>AX83</f>
        <v>5906400</v>
      </c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1"/>
      <c r="BN82" s="16"/>
      <c r="BO82" s="16"/>
      <c r="BP82" s="119">
        <f>BP83</f>
        <v>1476600</v>
      </c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1"/>
      <c r="CF82" s="16"/>
      <c r="CG82" s="16"/>
      <c r="CH82" s="16"/>
      <c r="CI82" s="16"/>
      <c r="CJ82" s="119">
        <f>AX82-BP82</f>
        <v>4429800</v>
      </c>
      <c r="CK82" s="120"/>
      <c r="CL82" s="120"/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37"/>
    </row>
    <row r="83" spans="1:104" ht="26.25" customHeight="1">
      <c r="A83" s="128" t="s">
        <v>107</v>
      </c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5"/>
      <c r="AC83" s="15"/>
      <c r="AD83" s="15" t="s">
        <v>28</v>
      </c>
      <c r="AE83" s="125" t="s">
        <v>28</v>
      </c>
      <c r="AF83" s="126"/>
      <c r="AG83" s="127"/>
      <c r="AH83" s="124" t="s">
        <v>108</v>
      </c>
      <c r="AI83" s="124"/>
      <c r="AJ83" s="124"/>
      <c r="AK83" s="124"/>
      <c r="AL83" s="124"/>
      <c r="AM83" s="124"/>
      <c r="AN83" s="124"/>
      <c r="AO83" s="124"/>
      <c r="AP83" s="124"/>
      <c r="AQ83" s="125"/>
      <c r="AR83" s="126"/>
      <c r="AS83" s="126"/>
      <c r="AT83" s="126"/>
      <c r="AU83" s="126"/>
      <c r="AV83" s="126"/>
      <c r="AW83" s="127"/>
      <c r="AX83" s="119">
        <f>AX84</f>
        <v>5906400</v>
      </c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1"/>
      <c r="BN83" s="16"/>
      <c r="BO83" s="16"/>
      <c r="BP83" s="119">
        <f>BP84</f>
        <v>1476600</v>
      </c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1"/>
      <c r="CF83" s="16"/>
      <c r="CG83" s="16"/>
      <c r="CH83" s="16"/>
      <c r="CI83" s="16"/>
      <c r="CJ83" s="119">
        <f>CJ84</f>
        <v>4429800</v>
      </c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37"/>
    </row>
    <row r="84" spans="1:104" ht="44.25" customHeight="1">
      <c r="A84" s="128" t="s">
        <v>109</v>
      </c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5"/>
      <c r="AC84" s="15"/>
      <c r="AD84" s="15" t="s">
        <v>28</v>
      </c>
      <c r="AE84" s="125" t="s">
        <v>28</v>
      </c>
      <c r="AF84" s="126"/>
      <c r="AG84" s="127"/>
      <c r="AH84" s="124" t="s">
        <v>110</v>
      </c>
      <c r="AI84" s="124"/>
      <c r="AJ84" s="124"/>
      <c r="AK84" s="124"/>
      <c r="AL84" s="124"/>
      <c r="AM84" s="124"/>
      <c r="AN84" s="124"/>
      <c r="AO84" s="124"/>
      <c r="AP84" s="124"/>
      <c r="AQ84" s="125"/>
      <c r="AR84" s="126"/>
      <c r="AS84" s="126"/>
      <c r="AT84" s="126"/>
      <c r="AU84" s="126"/>
      <c r="AV84" s="126"/>
      <c r="AW84" s="127"/>
      <c r="AX84" s="119">
        <v>5906400</v>
      </c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1"/>
      <c r="BN84" s="16"/>
      <c r="BO84" s="16"/>
      <c r="BP84" s="119">
        <v>1476600</v>
      </c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1"/>
      <c r="CF84" s="16"/>
      <c r="CG84" s="16"/>
      <c r="CH84" s="16"/>
      <c r="CI84" s="16"/>
      <c r="CJ84" s="119">
        <f>AX84-BP84</f>
        <v>4429800</v>
      </c>
      <c r="CK84" s="120"/>
      <c r="CL84" s="120"/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37"/>
    </row>
    <row r="85" spans="1:104" ht="39.75" customHeight="1">
      <c r="A85" s="128" t="s">
        <v>111</v>
      </c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5"/>
      <c r="AC85" s="15"/>
      <c r="AD85" s="15" t="s">
        <v>28</v>
      </c>
      <c r="AE85" s="125" t="s">
        <v>28</v>
      </c>
      <c r="AF85" s="126"/>
      <c r="AG85" s="127"/>
      <c r="AH85" s="124" t="s">
        <v>112</v>
      </c>
      <c r="AI85" s="124"/>
      <c r="AJ85" s="124"/>
      <c r="AK85" s="124"/>
      <c r="AL85" s="124"/>
      <c r="AM85" s="124"/>
      <c r="AN85" s="124"/>
      <c r="AO85" s="124"/>
      <c r="AP85" s="124"/>
      <c r="AQ85" s="125"/>
      <c r="AR85" s="126"/>
      <c r="AS85" s="126"/>
      <c r="AT85" s="126"/>
      <c r="AU85" s="126"/>
      <c r="AV85" s="126"/>
      <c r="AW85" s="127"/>
      <c r="AX85" s="119">
        <f>AX86+AX88</f>
        <v>136300</v>
      </c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1"/>
      <c r="BN85" s="16"/>
      <c r="BO85" s="16"/>
      <c r="BP85" s="119">
        <f>BP86+BP88</f>
        <v>136300</v>
      </c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1"/>
      <c r="CF85" s="16"/>
      <c r="CG85" s="16"/>
      <c r="CH85" s="16"/>
      <c r="CI85" s="16"/>
      <c r="CJ85" s="119">
        <f>AX85-BP85</f>
        <v>0</v>
      </c>
      <c r="CK85" s="120"/>
      <c r="CL85" s="120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37"/>
    </row>
    <row r="86" spans="1:104" ht="51" customHeight="1">
      <c r="A86" s="128" t="s">
        <v>113</v>
      </c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5"/>
      <c r="AC86" s="15"/>
      <c r="AD86" s="15" t="s">
        <v>28</v>
      </c>
      <c r="AE86" s="125" t="s">
        <v>28</v>
      </c>
      <c r="AF86" s="126"/>
      <c r="AG86" s="127"/>
      <c r="AH86" s="124" t="s">
        <v>114</v>
      </c>
      <c r="AI86" s="124"/>
      <c r="AJ86" s="124"/>
      <c r="AK86" s="124"/>
      <c r="AL86" s="124"/>
      <c r="AM86" s="124"/>
      <c r="AN86" s="124"/>
      <c r="AO86" s="124"/>
      <c r="AP86" s="124"/>
      <c r="AQ86" s="125"/>
      <c r="AR86" s="126"/>
      <c r="AS86" s="126"/>
      <c r="AT86" s="126"/>
      <c r="AU86" s="126"/>
      <c r="AV86" s="126"/>
      <c r="AW86" s="127"/>
      <c r="AX86" s="119">
        <f>AX87</f>
        <v>136100</v>
      </c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1"/>
      <c r="BN86" s="16"/>
      <c r="BO86" s="16"/>
      <c r="BP86" s="119">
        <f>BP87</f>
        <v>136100</v>
      </c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1"/>
      <c r="CF86" s="16"/>
      <c r="CG86" s="16"/>
      <c r="CH86" s="16"/>
      <c r="CI86" s="16"/>
      <c r="CJ86" s="119">
        <f>CJ87</f>
        <v>0</v>
      </c>
      <c r="CK86" s="120"/>
      <c r="CL86" s="120"/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37"/>
    </row>
    <row r="87" spans="1:104" ht="51.75" customHeight="1">
      <c r="A87" s="128" t="s">
        <v>115</v>
      </c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5"/>
      <c r="AC87" s="15"/>
      <c r="AD87" s="15" t="s">
        <v>28</v>
      </c>
      <c r="AE87" s="125" t="s">
        <v>28</v>
      </c>
      <c r="AF87" s="126"/>
      <c r="AG87" s="127"/>
      <c r="AH87" s="124" t="s">
        <v>116</v>
      </c>
      <c r="AI87" s="124"/>
      <c r="AJ87" s="124"/>
      <c r="AK87" s="124"/>
      <c r="AL87" s="124"/>
      <c r="AM87" s="124"/>
      <c r="AN87" s="124"/>
      <c r="AO87" s="124"/>
      <c r="AP87" s="124"/>
      <c r="AQ87" s="125"/>
      <c r="AR87" s="126"/>
      <c r="AS87" s="126"/>
      <c r="AT87" s="126"/>
      <c r="AU87" s="126"/>
      <c r="AV87" s="126"/>
      <c r="AW87" s="127"/>
      <c r="AX87" s="119">
        <v>136100</v>
      </c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1"/>
      <c r="BN87" s="16"/>
      <c r="BO87" s="16"/>
      <c r="BP87" s="119">
        <v>136100</v>
      </c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1"/>
      <c r="CF87" s="16"/>
      <c r="CG87" s="16"/>
      <c r="CH87" s="16"/>
      <c r="CI87" s="16"/>
      <c r="CJ87" s="119">
        <f>AX87-BP87</f>
        <v>0</v>
      </c>
      <c r="CK87" s="120"/>
      <c r="CL87" s="120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37"/>
    </row>
    <row r="88" spans="1:104" ht="51.75" customHeight="1">
      <c r="A88" s="128" t="s">
        <v>282</v>
      </c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5"/>
      <c r="AC88" s="15"/>
      <c r="AD88" s="15" t="s">
        <v>28</v>
      </c>
      <c r="AE88" s="125" t="s">
        <v>28</v>
      </c>
      <c r="AF88" s="126"/>
      <c r="AG88" s="127"/>
      <c r="AH88" s="124" t="s">
        <v>280</v>
      </c>
      <c r="AI88" s="124"/>
      <c r="AJ88" s="124"/>
      <c r="AK88" s="124"/>
      <c r="AL88" s="124"/>
      <c r="AM88" s="124"/>
      <c r="AN88" s="124"/>
      <c r="AO88" s="124"/>
      <c r="AP88" s="124"/>
      <c r="AQ88" s="125"/>
      <c r="AR88" s="126"/>
      <c r="AS88" s="126"/>
      <c r="AT88" s="126"/>
      <c r="AU88" s="126"/>
      <c r="AV88" s="126"/>
      <c r="AW88" s="127"/>
      <c r="AX88" s="119">
        <f>AX89</f>
        <v>200</v>
      </c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1"/>
      <c r="BN88" s="16"/>
      <c r="BO88" s="16"/>
      <c r="BP88" s="119">
        <f>BP89</f>
        <v>200</v>
      </c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1"/>
      <c r="CF88" s="16"/>
      <c r="CG88" s="16"/>
      <c r="CH88" s="16"/>
      <c r="CI88" s="16"/>
      <c r="CJ88" s="119">
        <f>CJ89</f>
        <v>0</v>
      </c>
      <c r="CK88" s="120"/>
      <c r="CL88" s="120"/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37"/>
    </row>
    <row r="89" spans="1:104" ht="45" customHeight="1">
      <c r="A89" s="128" t="s">
        <v>283</v>
      </c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5"/>
      <c r="AC89" s="15"/>
      <c r="AD89" s="15" t="s">
        <v>28</v>
      </c>
      <c r="AE89" s="125" t="s">
        <v>28</v>
      </c>
      <c r="AF89" s="126"/>
      <c r="AG89" s="127"/>
      <c r="AH89" s="124" t="s">
        <v>281</v>
      </c>
      <c r="AI89" s="124"/>
      <c r="AJ89" s="124"/>
      <c r="AK89" s="124"/>
      <c r="AL89" s="124"/>
      <c r="AM89" s="124"/>
      <c r="AN89" s="124"/>
      <c r="AO89" s="124"/>
      <c r="AP89" s="124"/>
      <c r="AQ89" s="125"/>
      <c r="AR89" s="126"/>
      <c r="AS89" s="126"/>
      <c r="AT89" s="126"/>
      <c r="AU89" s="126"/>
      <c r="AV89" s="126"/>
      <c r="AW89" s="127"/>
      <c r="AX89" s="119">
        <v>200</v>
      </c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1"/>
      <c r="BN89" s="16"/>
      <c r="BO89" s="16"/>
      <c r="BP89" s="119">
        <v>200</v>
      </c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1"/>
      <c r="CF89" s="16"/>
      <c r="CG89" s="16"/>
      <c r="CH89" s="16"/>
      <c r="CI89" s="16"/>
      <c r="CJ89" s="119">
        <f>AX89-BP89</f>
        <v>0</v>
      </c>
      <c r="CK89" s="120"/>
      <c r="CL89" s="120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37"/>
    </row>
    <row r="90" spans="1:104" ht="18" customHeight="1">
      <c r="A90" s="128" t="s">
        <v>117</v>
      </c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5"/>
      <c r="AC90" s="15"/>
      <c r="AD90" s="15" t="s">
        <v>28</v>
      </c>
      <c r="AE90" s="125" t="s">
        <v>28</v>
      </c>
      <c r="AF90" s="126"/>
      <c r="AG90" s="127"/>
      <c r="AH90" s="124" t="s">
        <v>118</v>
      </c>
      <c r="AI90" s="124"/>
      <c r="AJ90" s="124"/>
      <c r="AK90" s="124"/>
      <c r="AL90" s="124"/>
      <c r="AM90" s="124"/>
      <c r="AN90" s="124"/>
      <c r="AO90" s="124"/>
      <c r="AP90" s="124"/>
      <c r="AQ90" s="125"/>
      <c r="AR90" s="126"/>
      <c r="AS90" s="126"/>
      <c r="AT90" s="126"/>
      <c r="AU90" s="126"/>
      <c r="AV90" s="126"/>
      <c r="AW90" s="127"/>
      <c r="AX90" s="119">
        <f>AX91+AX93</f>
        <v>4824400</v>
      </c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1"/>
      <c r="BN90" s="16"/>
      <c r="BO90" s="16"/>
      <c r="BP90" s="119">
        <f>+BP91+BP92+BP93</f>
        <v>0</v>
      </c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1"/>
      <c r="CF90" s="16"/>
      <c r="CG90" s="16"/>
      <c r="CH90" s="16"/>
      <c r="CI90" s="16"/>
      <c r="CJ90" s="119">
        <f>AX90-BP90</f>
        <v>4824400</v>
      </c>
      <c r="CK90" s="120"/>
      <c r="CL90" s="120"/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37"/>
    </row>
    <row r="91" spans="1:104" ht="93.75" customHeight="1">
      <c r="A91" s="128" t="s">
        <v>480</v>
      </c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5"/>
      <c r="AC91" s="15"/>
      <c r="AD91" s="15" t="s">
        <v>28</v>
      </c>
      <c r="AE91" s="125" t="s">
        <v>28</v>
      </c>
      <c r="AF91" s="126"/>
      <c r="AG91" s="127"/>
      <c r="AH91" s="124" t="s">
        <v>119</v>
      </c>
      <c r="AI91" s="124"/>
      <c r="AJ91" s="124"/>
      <c r="AK91" s="124"/>
      <c r="AL91" s="124"/>
      <c r="AM91" s="124"/>
      <c r="AN91" s="124"/>
      <c r="AO91" s="124"/>
      <c r="AP91" s="124"/>
      <c r="AQ91" s="125"/>
      <c r="AR91" s="126"/>
      <c r="AS91" s="126"/>
      <c r="AT91" s="126"/>
      <c r="AU91" s="126"/>
      <c r="AV91" s="126"/>
      <c r="AW91" s="127"/>
      <c r="AX91" s="119">
        <f>AX92</f>
        <v>49700</v>
      </c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1"/>
      <c r="BN91" s="16"/>
      <c r="BO91" s="16"/>
      <c r="BP91" s="119">
        <f>BP92</f>
        <v>0</v>
      </c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1"/>
      <c r="CF91" s="16"/>
      <c r="CG91" s="16"/>
      <c r="CH91" s="16"/>
      <c r="CI91" s="16"/>
      <c r="CJ91" s="119">
        <f>CJ92</f>
        <v>49700</v>
      </c>
      <c r="CK91" s="120"/>
      <c r="CL91" s="120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37"/>
    </row>
    <row r="92" spans="1:104" ht="84.75" customHeight="1">
      <c r="A92" s="128" t="s">
        <v>120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5"/>
      <c r="AC92" s="15"/>
      <c r="AD92" s="15" t="s">
        <v>28</v>
      </c>
      <c r="AE92" s="125" t="s">
        <v>28</v>
      </c>
      <c r="AF92" s="126"/>
      <c r="AG92" s="127"/>
      <c r="AH92" s="124" t="s">
        <v>121</v>
      </c>
      <c r="AI92" s="124"/>
      <c r="AJ92" s="124"/>
      <c r="AK92" s="124"/>
      <c r="AL92" s="124"/>
      <c r="AM92" s="124"/>
      <c r="AN92" s="124"/>
      <c r="AO92" s="124"/>
      <c r="AP92" s="124"/>
      <c r="AQ92" s="125"/>
      <c r="AR92" s="126"/>
      <c r="AS92" s="126"/>
      <c r="AT92" s="126"/>
      <c r="AU92" s="126"/>
      <c r="AV92" s="126"/>
      <c r="AW92" s="127"/>
      <c r="AX92" s="119">
        <v>49700</v>
      </c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1"/>
      <c r="BN92" s="16"/>
      <c r="BO92" s="16"/>
      <c r="BP92" s="119">
        <v>0</v>
      </c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1"/>
      <c r="CF92" s="16"/>
      <c r="CG92" s="16"/>
      <c r="CH92" s="16"/>
      <c r="CI92" s="16"/>
      <c r="CJ92" s="119">
        <f>AX92-BP92</f>
        <v>49700</v>
      </c>
      <c r="CK92" s="120"/>
      <c r="CL92" s="120"/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37"/>
    </row>
    <row r="93" spans="1:104" ht="29.25" customHeight="1">
      <c r="A93" s="128" t="s">
        <v>122</v>
      </c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5"/>
      <c r="AC93" s="15"/>
      <c r="AD93" s="15" t="s">
        <v>28</v>
      </c>
      <c r="AE93" s="125" t="s">
        <v>28</v>
      </c>
      <c r="AF93" s="126"/>
      <c r="AG93" s="127"/>
      <c r="AH93" s="124" t="s">
        <v>123</v>
      </c>
      <c r="AI93" s="124"/>
      <c r="AJ93" s="124"/>
      <c r="AK93" s="124"/>
      <c r="AL93" s="124"/>
      <c r="AM93" s="124"/>
      <c r="AN93" s="124"/>
      <c r="AO93" s="124"/>
      <c r="AP93" s="124"/>
      <c r="AQ93" s="125"/>
      <c r="AR93" s="126"/>
      <c r="AS93" s="126"/>
      <c r="AT93" s="126"/>
      <c r="AU93" s="126"/>
      <c r="AV93" s="126"/>
      <c r="AW93" s="127"/>
      <c r="AX93" s="119">
        <f>AX94</f>
        <v>4774700</v>
      </c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20"/>
      <c r="BK93" s="120"/>
      <c r="BL93" s="120"/>
      <c r="BM93" s="121"/>
      <c r="BN93" s="16"/>
      <c r="BO93" s="16"/>
      <c r="BP93" s="119">
        <f>BP94</f>
        <v>0</v>
      </c>
      <c r="BQ93" s="120"/>
      <c r="BR93" s="120"/>
      <c r="BS93" s="120"/>
      <c r="BT93" s="120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1"/>
      <c r="CF93" s="16"/>
      <c r="CG93" s="16"/>
      <c r="CH93" s="16"/>
      <c r="CI93" s="16"/>
      <c r="CJ93" s="119">
        <f>CJ94</f>
        <v>4774700</v>
      </c>
      <c r="CK93" s="120"/>
      <c r="CL93" s="120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37"/>
    </row>
    <row r="94" spans="1:104" ht="37.5" customHeight="1">
      <c r="A94" s="128" t="s">
        <v>124</v>
      </c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5"/>
      <c r="AC94" s="15"/>
      <c r="AD94" s="15" t="s">
        <v>28</v>
      </c>
      <c r="AE94" s="125" t="s">
        <v>28</v>
      </c>
      <c r="AF94" s="126"/>
      <c r="AG94" s="127"/>
      <c r="AH94" s="124" t="s">
        <v>125</v>
      </c>
      <c r="AI94" s="124"/>
      <c r="AJ94" s="124"/>
      <c r="AK94" s="124"/>
      <c r="AL94" s="124"/>
      <c r="AM94" s="124"/>
      <c r="AN94" s="124"/>
      <c r="AO94" s="124"/>
      <c r="AP94" s="124"/>
      <c r="AQ94" s="125"/>
      <c r="AR94" s="126"/>
      <c r="AS94" s="126"/>
      <c r="AT94" s="126"/>
      <c r="AU94" s="126"/>
      <c r="AV94" s="126"/>
      <c r="AW94" s="127"/>
      <c r="AX94" s="119">
        <v>4774700</v>
      </c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1"/>
      <c r="BN94" s="16"/>
      <c r="BO94" s="16"/>
      <c r="BP94" s="119">
        <v>0</v>
      </c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1"/>
      <c r="CF94" s="16"/>
      <c r="CG94" s="16"/>
      <c r="CH94" s="16"/>
      <c r="CI94" s="16"/>
      <c r="CJ94" s="119">
        <f>AX94-BP94</f>
        <v>4774700</v>
      </c>
      <c r="CK94" s="120"/>
      <c r="CL94" s="120"/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37"/>
    </row>
    <row r="95" spans="1:104" ht="32.25" customHeight="1">
      <c r="A95" s="122" t="s">
        <v>126</v>
      </c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5"/>
      <c r="AC95" s="15"/>
      <c r="AD95" s="15" t="s">
        <v>28</v>
      </c>
      <c r="AE95" s="131" t="s">
        <v>28</v>
      </c>
      <c r="AF95" s="132"/>
      <c r="AG95" s="133"/>
      <c r="AH95" s="130" t="s">
        <v>127</v>
      </c>
      <c r="AI95" s="130"/>
      <c r="AJ95" s="130"/>
      <c r="AK95" s="130"/>
      <c r="AL95" s="130"/>
      <c r="AM95" s="130"/>
      <c r="AN95" s="130"/>
      <c r="AO95" s="130"/>
      <c r="AP95" s="130"/>
      <c r="AQ95" s="131"/>
      <c r="AR95" s="132"/>
      <c r="AS95" s="132"/>
      <c r="AT95" s="132"/>
      <c r="AU95" s="132"/>
      <c r="AV95" s="132"/>
      <c r="AW95" s="133"/>
      <c r="AX95" s="134">
        <f>AX96</f>
        <v>75000</v>
      </c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6"/>
      <c r="BN95" s="18"/>
      <c r="BO95" s="18"/>
      <c r="BP95" s="134">
        <f>BP96</f>
        <v>75000</v>
      </c>
      <c r="BQ95" s="135"/>
      <c r="BR95" s="135"/>
      <c r="BS95" s="135"/>
      <c r="BT95" s="135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6"/>
      <c r="CF95" s="18"/>
      <c r="CG95" s="18"/>
      <c r="CH95" s="18"/>
      <c r="CI95" s="18"/>
      <c r="CJ95" s="134">
        <f>CJ96</f>
        <v>0</v>
      </c>
      <c r="CK95" s="135"/>
      <c r="CL95" s="135"/>
      <c r="CM95" s="135"/>
      <c r="CN95" s="135"/>
      <c r="CO95" s="135"/>
      <c r="CP95" s="135"/>
      <c r="CQ95" s="135"/>
      <c r="CR95" s="135"/>
      <c r="CS95" s="135"/>
      <c r="CT95" s="135"/>
      <c r="CU95" s="135"/>
      <c r="CV95" s="135"/>
      <c r="CW95" s="135"/>
      <c r="CX95" s="135"/>
      <c r="CY95" s="135"/>
      <c r="CZ95" s="138"/>
    </row>
    <row r="96" spans="1:104" ht="31.5" customHeight="1">
      <c r="A96" s="128" t="s">
        <v>128</v>
      </c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5"/>
      <c r="AC96" s="15"/>
      <c r="AD96" s="15" t="s">
        <v>28</v>
      </c>
      <c r="AE96" s="125" t="s">
        <v>28</v>
      </c>
      <c r="AF96" s="126"/>
      <c r="AG96" s="127"/>
      <c r="AH96" s="124" t="s">
        <v>129</v>
      </c>
      <c r="AI96" s="124"/>
      <c r="AJ96" s="124"/>
      <c r="AK96" s="124"/>
      <c r="AL96" s="124"/>
      <c r="AM96" s="124"/>
      <c r="AN96" s="124"/>
      <c r="AO96" s="124"/>
      <c r="AP96" s="124"/>
      <c r="AQ96" s="125"/>
      <c r="AR96" s="126"/>
      <c r="AS96" s="126"/>
      <c r="AT96" s="126"/>
      <c r="AU96" s="126"/>
      <c r="AV96" s="126"/>
      <c r="AW96" s="127"/>
      <c r="AX96" s="119">
        <v>75000</v>
      </c>
      <c r="AY96" s="120"/>
      <c r="AZ96" s="120"/>
      <c r="BA96" s="120"/>
      <c r="BB96" s="120"/>
      <c r="BC96" s="120"/>
      <c r="BD96" s="120"/>
      <c r="BE96" s="120"/>
      <c r="BF96" s="120"/>
      <c r="BG96" s="120"/>
      <c r="BH96" s="120"/>
      <c r="BI96" s="120"/>
      <c r="BJ96" s="120"/>
      <c r="BK96" s="120"/>
      <c r="BL96" s="120"/>
      <c r="BM96" s="121"/>
      <c r="BN96" s="16"/>
      <c r="BO96" s="16"/>
      <c r="BP96" s="119">
        <v>75000</v>
      </c>
      <c r="BQ96" s="120"/>
      <c r="BR96" s="120"/>
      <c r="BS96" s="120"/>
      <c r="BT96" s="120"/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1"/>
      <c r="CF96" s="16"/>
      <c r="CG96" s="16"/>
      <c r="CH96" s="16"/>
      <c r="CI96" s="16"/>
      <c r="CJ96" s="119">
        <f>AX96-BP96</f>
        <v>0</v>
      </c>
      <c r="CK96" s="120"/>
      <c r="CL96" s="120"/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37"/>
    </row>
  </sheetData>
  <sheetProtection/>
  <mergeCells count="538">
    <mergeCell ref="CJ37:CZ37"/>
    <mergeCell ref="BP37:CE37"/>
    <mergeCell ref="BP39:CE39"/>
    <mergeCell ref="AH59:AW59"/>
    <mergeCell ref="AX59:BM59"/>
    <mergeCell ref="BP59:CE59"/>
    <mergeCell ref="CJ59:CZ59"/>
    <mergeCell ref="CG34:CI34"/>
    <mergeCell ref="CJ34:CZ34"/>
    <mergeCell ref="BP36:CF36"/>
    <mergeCell ref="CG36:CI36"/>
    <mergeCell ref="CJ36:CZ36"/>
    <mergeCell ref="A36:AA36"/>
    <mergeCell ref="AB36:AG36"/>
    <mergeCell ref="AH36:AW36"/>
    <mergeCell ref="AX36:BO36"/>
    <mergeCell ref="A29:AA29"/>
    <mergeCell ref="BP35:CF35"/>
    <mergeCell ref="CG35:CI35"/>
    <mergeCell ref="CJ35:CZ35"/>
    <mergeCell ref="AB34:AG34"/>
    <mergeCell ref="AH34:AW34"/>
    <mergeCell ref="AX34:BO34"/>
    <mergeCell ref="BP34:CF34"/>
    <mergeCell ref="AX31:BM31"/>
    <mergeCell ref="BP31:CE31"/>
    <mergeCell ref="AB27:AG27"/>
    <mergeCell ref="AX27:BO27"/>
    <mergeCell ref="BP27:CF27"/>
    <mergeCell ref="AB29:AG29"/>
    <mergeCell ref="AH29:AW29"/>
    <mergeCell ref="AX29:BO29"/>
    <mergeCell ref="BP29:CF29"/>
    <mergeCell ref="AH27:AW27"/>
    <mergeCell ref="AX28:BO28"/>
    <mergeCell ref="BP28:CF28"/>
    <mergeCell ref="BP12:CI13"/>
    <mergeCell ref="AX14:BO14"/>
    <mergeCell ref="BP20:CE20"/>
    <mergeCell ref="CG14:CI14"/>
    <mergeCell ref="CG18:CI18"/>
    <mergeCell ref="BP14:CF14"/>
    <mergeCell ref="BP15:CF15"/>
    <mergeCell ref="AX15:BO15"/>
    <mergeCell ref="AX20:BM20"/>
    <mergeCell ref="AX17:BO17"/>
    <mergeCell ref="AH24:AW24"/>
    <mergeCell ref="AB21:AG21"/>
    <mergeCell ref="AB19:AG19"/>
    <mergeCell ref="AB22:AG22"/>
    <mergeCell ref="AH22:AW22"/>
    <mergeCell ref="CJ6:CZ6"/>
    <mergeCell ref="AH14:AW14"/>
    <mergeCell ref="A11:CZ11"/>
    <mergeCell ref="AH12:AW13"/>
    <mergeCell ref="CJ12:CZ13"/>
    <mergeCell ref="AX12:BO13"/>
    <mergeCell ref="AB14:AG14"/>
    <mergeCell ref="CJ10:CZ10"/>
    <mergeCell ref="BP8:BZ8"/>
    <mergeCell ref="CJ14:CZ14"/>
    <mergeCell ref="CJ7:CZ7"/>
    <mergeCell ref="CJ9:CZ9"/>
    <mergeCell ref="CJ8:CZ8"/>
    <mergeCell ref="AB1:AD1"/>
    <mergeCell ref="AA3:BJ3"/>
    <mergeCell ref="CJ4:CZ4"/>
    <mergeCell ref="AX1:CZ1"/>
    <mergeCell ref="CJ3:CZ3"/>
    <mergeCell ref="CJ5:CZ5"/>
    <mergeCell ref="BP7:BZ7"/>
    <mergeCell ref="BT5:BZ5"/>
    <mergeCell ref="BP6:BZ6"/>
    <mergeCell ref="AH5:AV5"/>
    <mergeCell ref="B9:AA9"/>
    <mergeCell ref="B7:U7"/>
    <mergeCell ref="AA7:BI7"/>
    <mergeCell ref="AB12:AG13"/>
    <mergeCell ref="AL8:BI8"/>
    <mergeCell ref="B10:AA10"/>
    <mergeCell ref="AH15:AW15"/>
    <mergeCell ref="AH16:AW16"/>
    <mergeCell ref="AB15:AG15"/>
    <mergeCell ref="AH18:AW18"/>
    <mergeCell ref="AB18:AG18"/>
    <mergeCell ref="AB16:AG16"/>
    <mergeCell ref="AH17:AW17"/>
    <mergeCell ref="AB17:AG17"/>
    <mergeCell ref="AB20:AG20"/>
    <mergeCell ref="AX18:BO18"/>
    <mergeCell ref="BP18:CF18"/>
    <mergeCell ref="AX19:BO19"/>
    <mergeCell ref="AH20:AW20"/>
    <mergeCell ref="AH19:AW19"/>
    <mergeCell ref="A25:AA25"/>
    <mergeCell ref="A22:AA22"/>
    <mergeCell ref="A19:AA19"/>
    <mergeCell ref="A15:AA15"/>
    <mergeCell ref="A18:AA18"/>
    <mergeCell ref="A17:AA17"/>
    <mergeCell ref="A20:AA20"/>
    <mergeCell ref="A14:AA14"/>
    <mergeCell ref="A21:AA21"/>
    <mergeCell ref="A12:AA13"/>
    <mergeCell ref="A16:AA16"/>
    <mergeCell ref="AB25:AG25"/>
    <mergeCell ref="A59:AA59"/>
    <mergeCell ref="AE59:AG59"/>
    <mergeCell ref="A23:AA23"/>
    <mergeCell ref="A24:AA24"/>
    <mergeCell ref="AB24:AG24"/>
    <mergeCell ref="AB23:AG23"/>
    <mergeCell ref="A32:AA32"/>
    <mergeCell ref="AB32:AG32"/>
    <mergeCell ref="A33:AA33"/>
    <mergeCell ref="AX16:BO16"/>
    <mergeCell ref="BP16:CF16"/>
    <mergeCell ref="AX24:BM24"/>
    <mergeCell ref="BP24:CE24"/>
    <mergeCell ref="AX22:BM22"/>
    <mergeCell ref="AX23:BM23"/>
    <mergeCell ref="AX21:BM21"/>
    <mergeCell ref="CJ18:CZ18"/>
    <mergeCell ref="CJ23:CZ23"/>
    <mergeCell ref="BP17:CF17"/>
    <mergeCell ref="CG25:CI25"/>
    <mergeCell ref="CG19:CI19"/>
    <mergeCell ref="AH21:AW21"/>
    <mergeCell ref="AH23:AW23"/>
    <mergeCell ref="BP23:CE23"/>
    <mergeCell ref="BP19:CF19"/>
    <mergeCell ref="AH25:AW25"/>
    <mergeCell ref="AX25:BO25"/>
    <mergeCell ref="BP25:CF25"/>
    <mergeCell ref="AX26:BO26"/>
    <mergeCell ref="CJ20:CZ20"/>
    <mergeCell ref="CJ24:CZ24"/>
    <mergeCell ref="CJ22:CZ22"/>
    <mergeCell ref="CJ25:CZ25"/>
    <mergeCell ref="CJ15:CZ15"/>
    <mergeCell ref="CG15:CI15"/>
    <mergeCell ref="CJ21:CZ21"/>
    <mergeCell ref="BP22:CE22"/>
    <mergeCell ref="BP21:CE21"/>
    <mergeCell ref="CJ17:CZ17"/>
    <mergeCell ref="CJ19:CZ19"/>
    <mergeCell ref="CJ16:CZ16"/>
    <mergeCell ref="CG16:CI16"/>
    <mergeCell ref="CG17:CI17"/>
    <mergeCell ref="BP30:CE30"/>
    <mergeCell ref="BP26:CF26"/>
    <mergeCell ref="CJ30:CZ30"/>
    <mergeCell ref="CJ27:CZ27"/>
    <mergeCell ref="CJ28:CZ28"/>
    <mergeCell ref="CJ29:CZ29"/>
    <mergeCell ref="CJ26:CZ26"/>
    <mergeCell ref="CG26:CI26"/>
    <mergeCell ref="CG28:CI28"/>
    <mergeCell ref="CG27:CI27"/>
    <mergeCell ref="CG29:CI29"/>
    <mergeCell ref="CJ31:CZ31"/>
    <mergeCell ref="AX32:BM32"/>
    <mergeCell ref="AH31:AW31"/>
    <mergeCell ref="CJ33:CZ33"/>
    <mergeCell ref="AB30:AG30"/>
    <mergeCell ref="AX30:BM30"/>
    <mergeCell ref="CJ32:CZ32"/>
    <mergeCell ref="BP32:CE32"/>
    <mergeCell ref="BP33:CE33"/>
    <mergeCell ref="AB33:AG33"/>
    <mergeCell ref="AH33:AW33"/>
    <mergeCell ref="AH32:AW32"/>
    <mergeCell ref="AB26:AG26"/>
    <mergeCell ref="AH30:AW30"/>
    <mergeCell ref="A26:AA26"/>
    <mergeCell ref="A31:AA31"/>
    <mergeCell ref="AB31:AG31"/>
    <mergeCell ref="A30:AA30"/>
    <mergeCell ref="AH26:AW26"/>
    <mergeCell ref="A28:AA28"/>
    <mergeCell ref="A27:AA27"/>
    <mergeCell ref="AX33:BM33"/>
    <mergeCell ref="AH37:AW37"/>
    <mergeCell ref="AX37:BM37"/>
    <mergeCell ref="A37:AA37"/>
    <mergeCell ref="AB37:AG37"/>
    <mergeCell ref="A35:AA35"/>
    <mergeCell ref="AB35:AG35"/>
    <mergeCell ref="AH35:AW35"/>
    <mergeCell ref="AX35:BO35"/>
    <mergeCell ref="A34:AA34"/>
    <mergeCell ref="AX40:BM40"/>
    <mergeCell ref="A38:AA38"/>
    <mergeCell ref="AB38:AG38"/>
    <mergeCell ref="AX38:BM38"/>
    <mergeCell ref="AX39:BM39"/>
    <mergeCell ref="A39:AA39"/>
    <mergeCell ref="AB39:AG39"/>
    <mergeCell ref="AH39:AW39"/>
    <mergeCell ref="AH38:AW38"/>
    <mergeCell ref="BP38:CE38"/>
    <mergeCell ref="CJ38:CZ38"/>
    <mergeCell ref="CJ39:CZ39"/>
    <mergeCell ref="CJ40:CZ40"/>
    <mergeCell ref="BP40:CE40"/>
    <mergeCell ref="CJ43:CZ43"/>
    <mergeCell ref="BP41:CE41"/>
    <mergeCell ref="BP43:CE43"/>
    <mergeCell ref="AX42:BM42"/>
    <mergeCell ref="CJ41:CZ41"/>
    <mergeCell ref="BP42:CE42"/>
    <mergeCell ref="CJ42:CZ42"/>
    <mergeCell ref="AX41:BM41"/>
    <mergeCell ref="A42:AA42"/>
    <mergeCell ref="AE42:AG42"/>
    <mergeCell ref="AH42:AW42"/>
    <mergeCell ref="A40:AA40"/>
    <mergeCell ref="AE40:AG40"/>
    <mergeCell ref="A41:AA41"/>
    <mergeCell ref="AE41:AG41"/>
    <mergeCell ref="AH41:AW41"/>
    <mergeCell ref="AH40:AW40"/>
    <mergeCell ref="AX44:BM44"/>
    <mergeCell ref="A43:AA43"/>
    <mergeCell ref="AE43:AG43"/>
    <mergeCell ref="AH43:AW43"/>
    <mergeCell ref="AX43:BM43"/>
    <mergeCell ref="A44:AA44"/>
    <mergeCell ref="AE44:AG44"/>
    <mergeCell ref="AH44:AW44"/>
    <mergeCell ref="A47:AA47"/>
    <mergeCell ref="AE47:AG47"/>
    <mergeCell ref="AH47:AW47"/>
    <mergeCell ref="AE45:AG45"/>
    <mergeCell ref="AH45:AW45"/>
    <mergeCell ref="AE46:AG46"/>
    <mergeCell ref="AH46:AW46"/>
    <mergeCell ref="A46:AA46"/>
    <mergeCell ref="A45:AA45"/>
    <mergeCell ref="AH50:AW50"/>
    <mergeCell ref="AX48:BM48"/>
    <mergeCell ref="AX50:BM50"/>
    <mergeCell ref="BP49:CE49"/>
    <mergeCell ref="AX49:BM49"/>
    <mergeCell ref="AH49:AW49"/>
    <mergeCell ref="AH48:AW48"/>
    <mergeCell ref="BP48:CE48"/>
    <mergeCell ref="CJ44:CZ44"/>
    <mergeCell ref="BP44:CE44"/>
    <mergeCell ref="CJ46:CZ46"/>
    <mergeCell ref="CJ47:CZ47"/>
    <mergeCell ref="BP45:CE45"/>
    <mergeCell ref="BP46:CE46"/>
    <mergeCell ref="AX47:BM47"/>
    <mergeCell ref="CJ45:CZ45"/>
    <mergeCell ref="BP47:CE47"/>
    <mergeCell ref="AX45:BM45"/>
    <mergeCell ref="AX46:BM46"/>
    <mergeCell ref="CJ53:CZ53"/>
    <mergeCell ref="AE49:AG49"/>
    <mergeCell ref="BP51:CE51"/>
    <mergeCell ref="CJ52:CZ52"/>
    <mergeCell ref="AX51:BM51"/>
    <mergeCell ref="BP52:CE52"/>
    <mergeCell ref="CJ51:CZ51"/>
    <mergeCell ref="AX52:BM52"/>
    <mergeCell ref="CJ50:CZ50"/>
    <mergeCell ref="BP50:CE50"/>
    <mergeCell ref="CJ48:CZ48"/>
    <mergeCell ref="CJ49:CZ49"/>
    <mergeCell ref="AH52:AW52"/>
    <mergeCell ref="A52:AA52"/>
    <mergeCell ref="AE52:AG52"/>
    <mergeCell ref="A50:AA50"/>
    <mergeCell ref="AE50:AG50"/>
    <mergeCell ref="A48:AA48"/>
    <mergeCell ref="AE48:AG48"/>
    <mergeCell ref="A49:AA49"/>
    <mergeCell ref="BP53:CE53"/>
    <mergeCell ref="A54:AA54"/>
    <mergeCell ref="AE54:AG54"/>
    <mergeCell ref="AH54:AW54"/>
    <mergeCell ref="AX54:BM54"/>
    <mergeCell ref="AX53:BM53"/>
    <mergeCell ref="A53:AA53"/>
    <mergeCell ref="AE53:AG53"/>
    <mergeCell ref="CJ54:CZ54"/>
    <mergeCell ref="BP55:CE55"/>
    <mergeCell ref="CJ55:CZ55"/>
    <mergeCell ref="A55:AA55"/>
    <mergeCell ref="AE55:AG55"/>
    <mergeCell ref="AH55:AW55"/>
    <mergeCell ref="AX55:BM55"/>
    <mergeCell ref="BP54:CE54"/>
    <mergeCell ref="AH58:AW58"/>
    <mergeCell ref="AX58:BM58"/>
    <mergeCell ref="AX57:BM57"/>
    <mergeCell ref="AE56:AG56"/>
    <mergeCell ref="AH56:AW56"/>
    <mergeCell ref="AX56:BM56"/>
    <mergeCell ref="BP58:CE58"/>
    <mergeCell ref="CJ58:CZ58"/>
    <mergeCell ref="CJ61:CZ61"/>
    <mergeCell ref="BP56:CE56"/>
    <mergeCell ref="CJ57:CZ57"/>
    <mergeCell ref="BP57:CE57"/>
    <mergeCell ref="CJ56:CZ56"/>
    <mergeCell ref="A60:AA60"/>
    <mergeCell ref="A61:AA61"/>
    <mergeCell ref="BP60:CE60"/>
    <mergeCell ref="CJ60:CZ60"/>
    <mergeCell ref="BP61:CE61"/>
    <mergeCell ref="AX61:BM61"/>
    <mergeCell ref="AX60:BM60"/>
    <mergeCell ref="AH60:AW60"/>
    <mergeCell ref="AE61:AG61"/>
    <mergeCell ref="AH61:AW61"/>
    <mergeCell ref="AE62:AG62"/>
    <mergeCell ref="AE60:AG60"/>
    <mergeCell ref="AH62:AW62"/>
    <mergeCell ref="A64:AA64"/>
    <mergeCell ref="AE64:AG64"/>
    <mergeCell ref="CJ63:CZ63"/>
    <mergeCell ref="BP64:CE64"/>
    <mergeCell ref="CJ64:CZ64"/>
    <mergeCell ref="AH64:AW64"/>
    <mergeCell ref="AE63:AG63"/>
    <mergeCell ref="AH63:AW63"/>
    <mergeCell ref="CJ62:CZ62"/>
    <mergeCell ref="BP62:CE62"/>
    <mergeCell ref="CJ65:CZ65"/>
    <mergeCell ref="CJ66:CZ66"/>
    <mergeCell ref="BP66:CE66"/>
    <mergeCell ref="CJ73:CZ73"/>
    <mergeCell ref="AH65:AW65"/>
    <mergeCell ref="CJ70:CZ70"/>
    <mergeCell ref="BP70:CE70"/>
    <mergeCell ref="AX67:BM67"/>
    <mergeCell ref="BP69:CE69"/>
    <mergeCell ref="AX68:BM68"/>
    <mergeCell ref="CJ67:CZ67"/>
    <mergeCell ref="CJ68:CZ68"/>
    <mergeCell ref="CJ69:CZ69"/>
    <mergeCell ref="CJ71:CZ71"/>
    <mergeCell ref="A72:AA72"/>
    <mergeCell ref="AE72:AG72"/>
    <mergeCell ref="CJ72:CZ72"/>
    <mergeCell ref="BP72:CE72"/>
    <mergeCell ref="AX72:BM72"/>
    <mergeCell ref="AX71:BM71"/>
    <mergeCell ref="AH71:AW71"/>
    <mergeCell ref="CJ78:CZ78"/>
    <mergeCell ref="CJ77:CZ77"/>
    <mergeCell ref="BP81:CE81"/>
    <mergeCell ref="A81:AA81"/>
    <mergeCell ref="AE81:AG81"/>
    <mergeCell ref="AH81:AW81"/>
    <mergeCell ref="AH80:AW80"/>
    <mergeCell ref="A79:AA79"/>
    <mergeCell ref="AE79:AG79"/>
    <mergeCell ref="AE80:AG80"/>
    <mergeCell ref="CJ75:CZ75"/>
    <mergeCell ref="CJ74:CZ74"/>
    <mergeCell ref="BP75:CA75"/>
    <mergeCell ref="AX80:BM80"/>
    <mergeCell ref="BP76:CE76"/>
    <mergeCell ref="AX79:BM79"/>
    <mergeCell ref="AX78:BM78"/>
    <mergeCell ref="AX77:BM77"/>
    <mergeCell ref="BP79:CE79"/>
    <mergeCell ref="CJ79:CZ79"/>
    <mergeCell ref="AX82:BM82"/>
    <mergeCell ref="BP73:CE73"/>
    <mergeCell ref="AX81:BM81"/>
    <mergeCell ref="CJ76:CZ76"/>
    <mergeCell ref="BP77:CE77"/>
    <mergeCell ref="BP78:CE78"/>
    <mergeCell ref="CJ80:CZ80"/>
    <mergeCell ref="CJ81:CZ81"/>
    <mergeCell ref="BP80:CE80"/>
    <mergeCell ref="AX73:BM73"/>
    <mergeCell ref="CJ82:CZ82"/>
    <mergeCell ref="BP83:CE83"/>
    <mergeCell ref="BP82:CE82"/>
    <mergeCell ref="CJ83:CZ83"/>
    <mergeCell ref="AX84:BM84"/>
    <mergeCell ref="CJ84:CZ84"/>
    <mergeCell ref="CJ85:CZ85"/>
    <mergeCell ref="A83:AA83"/>
    <mergeCell ref="BP84:CE84"/>
    <mergeCell ref="AX85:BM85"/>
    <mergeCell ref="AH85:AW85"/>
    <mergeCell ref="AH83:AW83"/>
    <mergeCell ref="AE83:AG83"/>
    <mergeCell ref="AX83:BM83"/>
    <mergeCell ref="CJ87:CZ87"/>
    <mergeCell ref="CJ86:CZ86"/>
    <mergeCell ref="CJ88:CZ88"/>
    <mergeCell ref="BP87:CE87"/>
    <mergeCell ref="BP88:CE88"/>
    <mergeCell ref="BP89:CE89"/>
    <mergeCell ref="AX88:BM88"/>
    <mergeCell ref="AH87:AW87"/>
    <mergeCell ref="AH86:AW86"/>
    <mergeCell ref="AX86:BM86"/>
    <mergeCell ref="BP86:CE86"/>
    <mergeCell ref="BP85:CE85"/>
    <mergeCell ref="AH88:AW88"/>
    <mergeCell ref="AX87:BM87"/>
    <mergeCell ref="CJ89:CZ89"/>
    <mergeCell ref="AH96:AW96"/>
    <mergeCell ref="AX96:BM96"/>
    <mergeCell ref="AX95:BM95"/>
    <mergeCell ref="CJ92:CZ92"/>
    <mergeCell ref="AX91:BM91"/>
    <mergeCell ref="AX92:BM92"/>
    <mergeCell ref="AX94:BM94"/>
    <mergeCell ref="AX89:BM89"/>
    <mergeCell ref="AH89:AW89"/>
    <mergeCell ref="CJ96:CZ96"/>
    <mergeCell ref="BP95:CE95"/>
    <mergeCell ref="CJ90:CZ90"/>
    <mergeCell ref="CJ91:CZ91"/>
    <mergeCell ref="BP91:CE91"/>
    <mergeCell ref="CJ94:CZ94"/>
    <mergeCell ref="BP93:CE93"/>
    <mergeCell ref="CJ93:CZ93"/>
    <mergeCell ref="BP94:CE94"/>
    <mergeCell ref="A96:AA96"/>
    <mergeCell ref="AE96:AG96"/>
    <mergeCell ref="AH93:AW93"/>
    <mergeCell ref="AE93:AG93"/>
    <mergeCell ref="AE95:AG95"/>
    <mergeCell ref="AX93:BM93"/>
    <mergeCell ref="CJ95:CZ95"/>
    <mergeCell ref="BP96:CE96"/>
    <mergeCell ref="A91:AA91"/>
    <mergeCell ref="AE91:AG91"/>
    <mergeCell ref="A94:AA94"/>
    <mergeCell ref="A92:AA92"/>
    <mergeCell ref="AE92:AG92"/>
    <mergeCell ref="A93:AA93"/>
    <mergeCell ref="A90:AA90"/>
    <mergeCell ref="A84:AA84"/>
    <mergeCell ref="A95:AA95"/>
    <mergeCell ref="AH91:AW91"/>
    <mergeCell ref="AH94:AW94"/>
    <mergeCell ref="AH95:AW95"/>
    <mergeCell ref="AE90:AG90"/>
    <mergeCell ref="A89:AA89"/>
    <mergeCell ref="AE89:AG89"/>
    <mergeCell ref="AE94:AG94"/>
    <mergeCell ref="BP92:CE92"/>
    <mergeCell ref="BP74:CA74"/>
    <mergeCell ref="AE76:AG76"/>
    <mergeCell ref="AH76:AW76"/>
    <mergeCell ref="AX76:BM76"/>
    <mergeCell ref="AX75:BJ75"/>
    <mergeCell ref="BP90:CE90"/>
    <mergeCell ref="AH90:AW90"/>
    <mergeCell ref="AX90:BM90"/>
    <mergeCell ref="AH92:AW92"/>
    <mergeCell ref="AE87:AG87"/>
    <mergeCell ref="A88:AA88"/>
    <mergeCell ref="AE88:AG88"/>
    <mergeCell ref="A87:AA87"/>
    <mergeCell ref="AE84:AG84"/>
    <mergeCell ref="AH79:AW79"/>
    <mergeCell ref="A86:AA86"/>
    <mergeCell ref="AE86:AG86"/>
    <mergeCell ref="A85:AA85"/>
    <mergeCell ref="AE85:AG85"/>
    <mergeCell ref="AE82:AG82"/>
    <mergeCell ref="AH84:AW84"/>
    <mergeCell ref="A82:AA82"/>
    <mergeCell ref="AH82:AW82"/>
    <mergeCell ref="AE66:AG66"/>
    <mergeCell ref="AH66:AW66"/>
    <mergeCell ref="A73:AA73"/>
    <mergeCell ref="AE73:AG73"/>
    <mergeCell ref="AH73:AW73"/>
    <mergeCell ref="A68:AA68"/>
    <mergeCell ref="AE68:AG68"/>
    <mergeCell ref="A80:AA80"/>
    <mergeCell ref="AH69:AW69"/>
    <mergeCell ref="A74:AA74"/>
    <mergeCell ref="AH74:AW74"/>
    <mergeCell ref="AH75:AW75"/>
    <mergeCell ref="AH78:AW78"/>
    <mergeCell ref="AE77:AG77"/>
    <mergeCell ref="AH77:AW77"/>
    <mergeCell ref="A78:AA78"/>
    <mergeCell ref="AE78:AG78"/>
    <mergeCell ref="AX70:BM70"/>
    <mergeCell ref="A77:AA77"/>
    <mergeCell ref="AH72:AW72"/>
    <mergeCell ref="A70:AA70"/>
    <mergeCell ref="A75:AA75"/>
    <mergeCell ref="AX74:BJ74"/>
    <mergeCell ref="A58:AA58"/>
    <mergeCell ref="AE58:AG58"/>
    <mergeCell ref="AE71:AG71"/>
    <mergeCell ref="A62:AA62"/>
    <mergeCell ref="A65:AA65"/>
    <mergeCell ref="AE65:AG65"/>
    <mergeCell ref="A66:AA66"/>
    <mergeCell ref="A63:AA63"/>
    <mergeCell ref="AE67:AG67"/>
    <mergeCell ref="A67:AA67"/>
    <mergeCell ref="A57:AA57"/>
    <mergeCell ref="AB28:AG28"/>
    <mergeCell ref="AH28:AW28"/>
    <mergeCell ref="A56:AA56"/>
    <mergeCell ref="AE57:AG57"/>
    <mergeCell ref="AH57:AW57"/>
    <mergeCell ref="AH53:AW53"/>
    <mergeCell ref="A51:AA51"/>
    <mergeCell ref="AE51:AG51"/>
    <mergeCell ref="AH51:AW51"/>
    <mergeCell ref="A76:AA76"/>
    <mergeCell ref="AH68:AW68"/>
    <mergeCell ref="BP71:CE71"/>
    <mergeCell ref="AX63:BM63"/>
    <mergeCell ref="AE70:AG70"/>
    <mergeCell ref="A71:AA71"/>
    <mergeCell ref="A69:AA69"/>
    <mergeCell ref="AH67:AW67"/>
    <mergeCell ref="AE69:AG69"/>
    <mergeCell ref="AH70:AW70"/>
    <mergeCell ref="AX62:BM62"/>
    <mergeCell ref="AX65:BM65"/>
    <mergeCell ref="AX69:BM69"/>
    <mergeCell ref="BP65:CE65"/>
    <mergeCell ref="BP63:CE63"/>
    <mergeCell ref="AX66:BM66"/>
    <mergeCell ref="BP68:CE68"/>
    <mergeCell ref="BP67:CE67"/>
    <mergeCell ref="AX64:BM64"/>
  </mergeCells>
  <printOptions/>
  <pageMargins left="0.25" right="0.26" top="0.6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F224"/>
  <sheetViews>
    <sheetView view="pageBreakPreview" zoomScaleSheetLayoutView="100" zoomScalePageLayoutView="0" workbookViewId="0" topLeftCell="E61">
      <selection activeCell="BA236" sqref="BA236:BA237"/>
    </sheetView>
  </sheetViews>
  <sheetFormatPr defaultColWidth="0.875" defaultRowHeight="12.75"/>
  <cols>
    <col min="1" max="1" width="0.2421875" style="1" hidden="1" customWidth="1"/>
    <col min="2" max="4" width="0.875" style="1" hidden="1" customWidth="1"/>
    <col min="5" max="34" width="0.875" style="1" customWidth="1"/>
    <col min="35" max="35" width="1.875" style="1" customWidth="1"/>
    <col min="36" max="37" width="0.875" style="1" customWidth="1"/>
    <col min="38" max="38" width="4.75390625" style="1" customWidth="1"/>
    <col min="39" max="39" width="0.12890625" style="1" hidden="1" customWidth="1"/>
    <col min="40" max="40" width="2.75390625" style="1" hidden="1" customWidth="1"/>
    <col min="41" max="41" width="0.875" style="1" hidden="1" customWidth="1"/>
    <col min="42" max="52" width="0.875" style="1" customWidth="1"/>
    <col min="53" max="53" width="13.625" style="1" customWidth="1"/>
    <col min="54" max="58" width="0.875" style="1" hidden="1" customWidth="1"/>
    <col min="59" max="59" width="0.12890625" style="1" hidden="1" customWidth="1"/>
    <col min="60" max="60" width="0.875" style="1" hidden="1" customWidth="1"/>
    <col min="61" max="61" width="13.00390625" style="1" customWidth="1"/>
    <col min="62" max="62" width="7.625" style="1" hidden="1" customWidth="1"/>
    <col min="63" max="70" width="0.875" style="1" hidden="1" customWidth="1"/>
    <col min="71" max="71" width="1.00390625" style="1" hidden="1" customWidth="1"/>
    <col min="72" max="72" width="0.12890625" style="1" hidden="1" customWidth="1"/>
    <col min="73" max="75" width="0.875" style="1" customWidth="1"/>
    <col min="76" max="76" width="1.00390625" style="1" customWidth="1"/>
    <col min="77" max="79" width="0.875" style="1" customWidth="1"/>
    <col min="80" max="80" width="0.74609375" style="1" customWidth="1"/>
    <col min="81" max="97" width="0.875" style="1" customWidth="1"/>
    <col min="98" max="98" width="1.875" style="1" customWidth="1"/>
    <col min="99" max="16384" width="0.875" style="1" customWidth="1"/>
  </cols>
  <sheetData>
    <row r="1" spans="2:98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55" t="s">
        <v>272</v>
      </c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</row>
    <row r="2" spans="1:98" ht="19.5" customHeight="1" thickBot="1">
      <c r="A2" s="160" t="s">
        <v>12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</row>
    <row r="3" spans="1:98" ht="22.5" customHeight="1">
      <c r="A3" s="255" t="s">
        <v>0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4" t="s">
        <v>243</v>
      </c>
      <c r="AK3" s="235"/>
      <c r="AL3" s="235"/>
      <c r="AM3" s="235"/>
      <c r="AN3" s="235"/>
      <c r="AO3" s="236"/>
      <c r="AP3" s="234" t="s">
        <v>26</v>
      </c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6"/>
      <c r="BB3" s="234" t="s">
        <v>20</v>
      </c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5"/>
      <c r="BQ3" s="235"/>
      <c r="BR3" s="235"/>
      <c r="BS3" s="236"/>
      <c r="BT3" s="235"/>
      <c r="BU3" s="234" t="s">
        <v>9</v>
      </c>
      <c r="BV3" s="235"/>
      <c r="BW3" s="235"/>
      <c r="BX3" s="235"/>
      <c r="BY3" s="235"/>
      <c r="BZ3" s="235"/>
      <c r="CA3" s="235"/>
      <c r="CB3" s="235"/>
      <c r="CC3" s="235"/>
      <c r="CD3" s="235"/>
      <c r="CE3" s="235"/>
      <c r="CF3" s="235"/>
      <c r="CG3" s="235"/>
      <c r="CH3" s="235"/>
      <c r="CI3" s="234" t="s">
        <v>216</v>
      </c>
      <c r="CJ3" s="235"/>
      <c r="CK3" s="235"/>
      <c r="CL3" s="235"/>
      <c r="CM3" s="235"/>
      <c r="CN3" s="235"/>
      <c r="CO3" s="235"/>
      <c r="CP3" s="235"/>
      <c r="CQ3" s="235"/>
      <c r="CR3" s="235"/>
      <c r="CS3" s="235"/>
      <c r="CT3" s="240"/>
    </row>
    <row r="4" spans="1:98" ht="43.5" customHeight="1" thickBot="1">
      <c r="A4" s="256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7"/>
      <c r="AK4" s="238"/>
      <c r="AL4" s="238"/>
      <c r="AM4" s="238"/>
      <c r="AN4" s="238"/>
      <c r="AO4" s="239"/>
      <c r="AP4" s="237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9"/>
      <c r="BB4" s="237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9"/>
      <c r="BT4" s="238"/>
      <c r="BU4" s="237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7"/>
      <c r="CJ4" s="238"/>
      <c r="CK4" s="238"/>
      <c r="CL4" s="238"/>
      <c r="CM4" s="238"/>
      <c r="CN4" s="238"/>
      <c r="CO4" s="238"/>
      <c r="CP4" s="238"/>
      <c r="CQ4" s="238"/>
      <c r="CR4" s="238"/>
      <c r="CS4" s="238"/>
      <c r="CT4" s="241"/>
    </row>
    <row r="5" spans="1:98" ht="11.25">
      <c r="A5" s="245">
        <v>1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2">
        <v>2</v>
      </c>
      <c r="AK5" s="243"/>
      <c r="AL5" s="243"/>
      <c r="AM5" s="243"/>
      <c r="AN5" s="243"/>
      <c r="AO5" s="246"/>
      <c r="AP5" s="165">
        <v>3</v>
      </c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4"/>
      <c r="BB5" s="165">
        <v>4</v>
      </c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4"/>
      <c r="BT5" s="74"/>
      <c r="BU5" s="165">
        <v>5</v>
      </c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242">
        <v>6</v>
      </c>
      <c r="CJ5" s="243"/>
      <c r="CK5" s="243"/>
      <c r="CL5" s="243"/>
      <c r="CM5" s="243"/>
      <c r="CN5" s="243"/>
      <c r="CO5" s="243"/>
      <c r="CP5" s="243"/>
      <c r="CQ5" s="243"/>
      <c r="CR5" s="243"/>
      <c r="CS5" s="243"/>
      <c r="CT5" s="244"/>
    </row>
    <row r="6" spans="1:98" ht="12" customHeight="1">
      <c r="A6" s="257" t="s">
        <v>130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47">
        <v>200</v>
      </c>
      <c r="AK6" s="247"/>
      <c r="AL6" s="247"/>
      <c r="AM6" s="62"/>
      <c r="AN6" s="62"/>
      <c r="AO6" s="62"/>
      <c r="AP6" s="145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7"/>
      <c r="BB6" s="22"/>
      <c r="BC6" s="21"/>
      <c r="BD6" s="21"/>
      <c r="BE6" s="21"/>
      <c r="BF6" s="21"/>
      <c r="BG6" s="21"/>
      <c r="BH6" s="139">
        <f>BH7</f>
        <v>14162300</v>
      </c>
      <c r="BI6" s="248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16"/>
      <c r="BU6" s="166">
        <f>BU7</f>
        <v>1846502.81</v>
      </c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6">
        <f aca="true" t="shared" si="0" ref="CI6:CI37">BH6-BU6</f>
        <v>12315797.19</v>
      </c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8"/>
    </row>
    <row r="7" spans="1:98" ht="27" customHeight="1">
      <c r="A7" s="259" t="s">
        <v>131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47">
        <v>200</v>
      </c>
      <c r="AK7" s="247"/>
      <c r="AL7" s="247"/>
      <c r="AM7" s="62"/>
      <c r="AN7" s="62"/>
      <c r="AO7" s="62"/>
      <c r="AP7" s="150" t="s">
        <v>132</v>
      </c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2"/>
      <c r="BB7" s="22"/>
      <c r="BC7" s="21"/>
      <c r="BD7" s="21"/>
      <c r="BE7" s="21"/>
      <c r="BF7" s="21"/>
      <c r="BG7" s="21"/>
      <c r="BH7" s="119">
        <f>BB9+BH20+BH58+BH69+BH79+BH94+BH152+BH209+BH45+BH204</f>
        <v>14162300</v>
      </c>
      <c r="BI7" s="121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16"/>
      <c r="BU7" s="166">
        <f>BU9+BU20+BU58+BU69+BU79+BU94+BU152+BU209+BU45+BU204</f>
        <v>1846502.81</v>
      </c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6">
        <f t="shared" si="0"/>
        <v>12315797.19</v>
      </c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8"/>
    </row>
    <row r="8" spans="1:98" ht="24" customHeight="1">
      <c r="A8" s="259" t="s">
        <v>133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47">
        <v>200</v>
      </c>
      <c r="AK8" s="247"/>
      <c r="AL8" s="247"/>
      <c r="AM8" s="62"/>
      <c r="AN8" s="62"/>
      <c r="AO8" s="62"/>
      <c r="AP8" s="150" t="s">
        <v>134</v>
      </c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2"/>
      <c r="BB8" s="22"/>
      <c r="BC8" s="21"/>
      <c r="BD8" s="21"/>
      <c r="BE8" s="21"/>
      <c r="BF8" s="21"/>
      <c r="BG8" s="21"/>
      <c r="BH8" s="119">
        <f>BB9+BH20+BH45</f>
        <v>3230300</v>
      </c>
      <c r="BI8" s="121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16"/>
      <c r="BU8" s="166">
        <f>BU9+BU20+BU45</f>
        <v>647449.8</v>
      </c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6">
        <f t="shared" si="0"/>
        <v>2582850.2</v>
      </c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8"/>
    </row>
    <row r="9" spans="1:188" s="48" customFormat="1" ht="49.5" customHeight="1">
      <c r="A9" s="211" t="s">
        <v>135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3" t="s">
        <v>14</v>
      </c>
      <c r="AK9" s="213"/>
      <c r="AL9" s="213"/>
      <c r="AM9" s="213"/>
      <c r="AN9" s="213"/>
      <c r="AO9" s="213"/>
      <c r="AP9" s="213" t="s">
        <v>136</v>
      </c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61">
        <f>BH10</f>
        <v>705100</v>
      </c>
      <c r="BC9" s="261"/>
      <c r="BD9" s="261"/>
      <c r="BE9" s="261"/>
      <c r="BF9" s="261"/>
      <c r="BG9" s="261"/>
      <c r="BH9" s="261"/>
      <c r="BI9" s="261"/>
      <c r="BJ9" s="261"/>
      <c r="BK9" s="261"/>
      <c r="BL9" s="261"/>
      <c r="BM9" s="261"/>
      <c r="BN9" s="261"/>
      <c r="BO9" s="261"/>
      <c r="BP9" s="261"/>
      <c r="BQ9" s="261"/>
      <c r="BR9" s="261"/>
      <c r="BS9" s="261"/>
      <c r="BT9" s="46"/>
      <c r="BU9" s="261">
        <f>BU10</f>
        <v>148140.75</v>
      </c>
      <c r="BV9" s="261"/>
      <c r="BW9" s="261"/>
      <c r="BX9" s="261"/>
      <c r="BY9" s="261"/>
      <c r="BZ9" s="261"/>
      <c r="CA9" s="261"/>
      <c r="CB9" s="261"/>
      <c r="CC9" s="261"/>
      <c r="CD9" s="261"/>
      <c r="CE9" s="261"/>
      <c r="CF9" s="261"/>
      <c r="CG9" s="261"/>
      <c r="CH9" s="261"/>
      <c r="CI9" s="229">
        <f>BB9-BU9</f>
        <v>556959.25</v>
      </c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1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</row>
    <row r="10" spans="1:188" s="24" customFormat="1" ht="66" customHeight="1">
      <c r="A10" s="172" t="s">
        <v>137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42" t="s">
        <v>14</v>
      </c>
      <c r="AK10" s="142"/>
      <c r="AL10" s="142"/>
      <c r="AM10" s="142"/>
      <c r="AN10" s="142"/>
      <c r="AO10" s="142"/>
      <c r="AP10" s="142" t="s">
        <v>138</v>
      </c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25"/>
      <c r="BC10" s="25"/>
      <c r="BD10" s="25"/>
      <c r="BE10" s="25"/>
      <c r="BF10" s="25"/>
      <c r="BG10" s="25"/>
      <c r="BH10" s="166">
        <f>BH11</f>
        <v>705100</v>
      </c>
      <c r="BI10" s="175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166">
        <f>BU11</f>
        <v>148140.75</v>
      </c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6">
        <f t="shared" si="0"/>
        <v>556959.25</v>
      </c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8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</row>
    <row r="11" spans="1:188" s="24" customFormat="1" ht="18" customHeight="1">
      <c r="A11" s="172" t="s">
        <v>139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42" t="s">
        <v>14</v>
      </c>
      <c r="AK11" s="142"/>
      <c r="AL11" s="142"/>
      <c r="AM11" s="142"/>
      <c r="AN11" s="142"/>
      <c r="AO11" s="142"/>
      <c r="AP11" s="142" t="s">
        <v>140</v>
      </c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25"/>
      <c r="BC11" s="25"/>
      <c r="BD11" s="25"/>
      <c r="BE11" s="25"/>
      <c r="BF11" s="25"/>
      <c r="BG11" s="25"/>
      <c r="BH11" s="166">
        <f>BH12</f>
        <v>705100</v>
      </c>
      <c r="BI11" s="175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166">
        <f>BU12</f>
        <v>148140.75</v>
      </c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6">
        <f t="shared" si="0"/>
        <v>556959.25</v>
      </c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8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</row>
    <row r="12" spans="1:188" s="24" customFormat="1" ht="29.25" customHeight="1">
      <c r="A12" s="172" t="s">
        <v>141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42" t="s">
        <v>14</v>
      </c>
      <c r="AK12" s="142"/>
      <c r="AL12" s="142"/>
      <c r="AM12" s="142"/>
      <c r="AN12" s="142"/>
      <c r="AO12" s="142"/>
      <c r="AP12" s="142" t="s">
        <v>284</v>
      </c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25"/>
      <c r="BC12" s="25"/>
      <c r="BD12" s="25"/>
      <c r="BE12" s="25"/>
      <c r="BF12" s="25"/>
      <c r="BG12" s="25"/>
      <c r="BH12" s="166">
        <f>BH13</f>
        <v>705100</v>
      </c>
      <c r="BI12" s="175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166">
        <f>BU13</f>
        <v>148140.75</v>
      </c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6">
        <f t="shared" si="0"/>
        <v>556959.25</v>
      </c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8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</row>
    <row r="13" spans="1:188" s="24" customFormat="1" ht="18" customHeight="1">
      <c r="A13" s="172" t="s">
        <v>142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42" t="s">
        <v>14</v>
      </c>
      <c r="AK13" s="142"/>
      <c r="AL13" s="142"/>
      <c r="AM13" s="142"/>
      <c r="AN13" s="142"/>
      <c r="AO13" s="142"/>
      <c r="AP13" s="142" t="s">
        <v>285</v>
      </c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26"/>
      <c r="BC13" s="26"/>
      <c r="BD13" s="26"/>
      <c r="BE13" s="26"/>
      <c r="BF13" s="26"/>
      <c r="BG13" s="26"/>
      <c r="BH13" s="166">
        <f>BH14+BB18</f>
        <v>705100</v>
      </c>
      <c r="BI13" s="175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166">
        <f>BU14+BU18</f>
        <v>148140.75</v>
      </c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6">
        <f t="shared" si="0"/>
        <v>556959.25</v>
      </c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8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</row>
    <row r="14" spans="1:188" s="24" customFormat="1" ht="26.25" customHeight="1">
      <c r="A14" s="232" t="s">
        <v>143</v>
      </c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142" t="s">
        <v>14</v>
      </c>
      <c r="AK14" s="142"/>
      <c r="AL14" s="142"/>
      <c r="AM14" s="19"/>
      <c r="AN14" s="19"/>
      <c r="AO14" s="19"/>
      <c r="AP14" s="124" t="s">
        <v>286</v>
      </c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27"/>
      <c r="BC14" s="27"/>
      <c r="BD14" s="27"/>
      <c r="BE14" s="27"/>
      <c r="BF14" s="27"/>
      <c r="BG14" s="27"/>
      <c r="BH14" s="166">
        <f>BH15+BH16+BH17</f>
        <v>703100</v>
      </c>
      <c r="BI14" s="175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166">
        <f>BU15+BU16+BU17</f>
        <v>148140.75</v>
      </c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6">
        <f t="shared" si="0"/>
        <v>554959.25</v>
      </c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8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</row>
    <row r="15" spans="1:188" s="24" customFormat="1" ht="18" customHeight="1">
      <c r="A15" s="189" t="s">
        <v>144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42" t="s">
        <v>14</v>
      </c>
      <c r="AK15" s="142"/>
      <c r="AL15" s="142"/>
      <c r="AM15" s="19"/>
      <c r="AN15" s="19"/>
      <c r="AO15" s="19"/>
      <c r="AP15" s="124" t="s">
        <v>287</v>
      </c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27"/>
      <c r="BC15" s="27"/>
      <c r="BD15" s="27"/>
      <c r="BE15" s="27"/>
      <c r="BF15" s="27"/>
      <c r="BG15" s="27"/>
      <c r="BH15" s="166">
        <v>511100</v>
      </c>
      <c r="BI15" s="175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166">
        <v>105388</v>
      </c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6">
        <f t="shared" si="0"/>
        <v>405712</v>
      </c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8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</row>
    <row r="16" spans="1:188" s="24" customFormat="1" ht="18" customHeight="1">
      <c r="A16" s="189" t="s">
        <v>145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42" t="s">
        <v>14</v>
      </c>
      <c r="AK16" s="142"/>
      <c r="AL16" s="142"/>
      <c r="AM16" s="19"/>
      <c r="AN16" s="19"/>
      <c r="AO16" s="19"/>
      <c r="AP16" s="124" t="s">
        <v>288</v>
      </c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27"/>
      <c r="BC16" s="27"/>
      <c r="BD16" s="27"/>
      <c r="BE16" s="27"/>
      <c r="BF16" s="27"/>
      <c r="BG16" s="27"/>
      <c r="BH16" s="166">
        <v>19500</v>
      </c>
      <c r="BI16" s="175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166">
        <v>1065</v>
      </c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6">
        <f t="shared" si="0"/>
        <v>18435</v>
      </c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8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</row>
    <row r="17" spans="1:188" s="24" customFormat="1" ht="27" customHeight="1">
      <c r="A17" s="187" t="s">
        <v>146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42" t="s">
        <v>14</v>
      </c>
      <c r="AK17" s="142"/>
      <c r="AL17" s="142"/>
      <c r="AM17" s="19"/>
      <c r="AN17" s="19"/>
      <c r="AO17" s="19"/>
      <c r="AP17" s="124" t="s">
        <v>289</v>
      </c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27"/>
      <c r="BC17" s="27"/>
      <c r="BD17" s="27"/>
      <c r="BE17" s="27"/>
      <c r="BF17" s="27"/>
      <c r="BG17" s="27"/>
      <c r="BH17" s="166">
        <v>172500</v>
      </c>
      <c r="BI17" s="175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166">
        <v>41687.75</v>
      </c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6">
        <f t="shared" si="0"/>
        <v>130812.25</v>
      </c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8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</row>
    <row r="18" spans="1:98" ht="18" customHeight="1">
      <c r="A18" s="189" t="s">
        <v>258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42" t="s">
        <v>14</v>
      </c>
      <c r="AK18" s="142"/>
      <c r="AL18" s="142"/>
      <c r="AM18" s="142"/>
      <c r="AN18" s="142"/>
      <c r="AO18" s="142"/>
      <c r="AP18" s="124" t="s">
        <v>290</v>
      </c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71">
        <f>BB19</f>
        <v>2000</v>
      </c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20"/>
      <c r="BU18" s="171">
        <f>BU19</f>
        <v>0</v>
      </c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66">
        <f>BB18-BU18</f>
        <v>2000</v>
      </c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8"/>
    </row>
    <row r="19" spans="1:98" ht="18" customHeight="1">
      <c r="A19" s="268" t="s">
        <v>147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124" t="s">
        <v>14</v>
      </c>
      <c r="AK19" s="124"/>
      <c r="AL19" s="124"/>
      <c r="AM19" s="124"/>
      <c r="AN19" s="124"/>
      <c r="AO19" s="124"/>
      <c r="AP19" s="124" t="s">
        <v>291</v>
      </c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71">
        <v>2000</v>
      </c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20"/>
      <c r="BU19" s="171">
        <v>0</v>
      </c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66">
        <f>BB19-BU19</f>
        <v>2000</v>
      </c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8"/>
    </row>
    <row r="20" spans="1:98" s="47" customFormat="1" ht="57.75" customHeight="1">
      <c r="A20" s="211" t="s">
        <v>148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3" t="s">
        <v>14</v>
      </c>
      <c r="AK20" s="213"/>
      <c r="AL20" s="213"/>
      <c r="AM20" s="49"/>
      <c r="AN20" s="49"/>
      <c r="AO20" s="49"/>
      <c r="AP20" s="265" t="s">
        <v>149</v>
      </c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7"/>
      <c r="BB20" s="50"/>
      <c r="BC20" s="50"/>
      <c r="BD20" s="50"/>
      <c r="BE20" s="50"/>
      <c r="BF20" s="50"/>
      <c r="BG20" s="50"/>
      <c r="BH20" s="214">
        <f>BH21+BH39</f>
        <v>2416400</v>
      </c>
      <c r="BI20" s="215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214">
        <f>BU21+BU39</f>
        <v>499309.05</v>
      </c>
      <c r="BV20" s="264"/>
      <c r="BW20" s="264"/>
      <c r="BX20" s="264"/>
      <c r="BY20" s="264"/>
      <c r="BZ20" s="264"/>
      <c r="CA20" s="264"/>
      <c r="CB20" s="264"/>
      <c r="CC20" s="264"/>
      <c r="CD20" s="264"/>
      <c r="CE20" s="264"/>
      <c r="CF20" s="264"/>
      <c r="CG20" s="264"/>
      <c r="CH20" s="264"/>
      <c r="CI20" s="229">
        <f t="shared" si="0"/>
        <v>1917090.95</v>
      </c>
      <c r="CJ20" s="230"/>
      <c r="CK20" s="230"/>
      <c r="CL20" s="230"/>
      <c r="CM20" s="230"/>
      <c r="CN20" s="230"/>
      <c r="CO20" s="230"/>
      <c r="CP20" s="230"/>
      <c r="CQ20" s="230"/>
      <c r="CR20" s="230"/>
      <c r="CS20" s="230"/>
      <c r="CT20" s="231"/>
    </row>
    <row r="21" spans="1:98" ht="61.5" customHeight="1">
      <c r="A21" s="172" t="s">
        <v>137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42" t="s">
        <v>14</v>
      </c>
      <c r="AK21" s="142"/>
      <c r="AL21" s="142"/>
      <c r="AM21" s="19"/>
      <c r="AN21" s="19"/>
      <c r="AO21" s="19"/>
      <c r="AP21" s="143" t="s">
        <v>150</v>
      </c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18"/>
      <c r="BB21" s="28"/>
      <c r="BC21" s="28"/>
      <c r="BD21" s="28"/>
      <c r="BE21" s="28"/>
      <c r="BF21" s="28"/>
      <c r="BG21" s="28"/>
      <c r="BH21" s="166">
        <f>BH22</f>
        <v>2416200</v>
      </c>
      <c r="BI21" s="175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166">
        <f>BU22</f>
        <v>499109.05</v>
      </c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6">
        <f t="shared" si="0"/>
        <v>1917090.95</v>
      </c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8"/>
    </row>
    <row r="22" spans="1:98" ht="18" customHeight="1">
      <c r="A22" s="270" t="s">
        <v>151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42" t="s">
        <v>14</v>
      </c>
      <c r="AK22" s="142"/>
      <c r="AL22" s="142"/>
      <c r="AM22" s="19"/>
      <c r="AN22" s="19"/>
      <c r="AO22" s="19"/>
      <c r="AP22" s="143" t="s">
        <v>152</v>
      </c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18"/>
      <c r="BB22" s="28"/>
      <c r="BC22" s="28"/>
      <c r="BD22" s="28"/>
      <c r="BE22" s="28"/>
      <c r="BF22" s="28"/>
      <c r="BG22" s="28"/>
      <c r="BH22" s="166">
        <f>BH23</f>
        <v>2416200</v>
      </c>
      <c r="BI22" s="175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166">
        <f>BU23</f>
        <v>499109.05</v>
      </c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6">
        <f t="shared" si="0"/>
        <v>1917090.95</v>
      </c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8"/>
    </row>
    <row r="23" spans="1:98" ht="27" customHeight="1">
      <c r="A23" s="271" t="s">
        <v>141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199" t="s">
        <v>14</v>
      </c>
      <c r="AK23" s="199"/>
      <c r="AL23" s="199"/>
      <c r="AM23" s="30"/>
      <c r="AN23" s="30"/>
      <c r="AO23" s="30"/>
      <c r="AP23" s="200" t="s">
        <v>292</v>
      </c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2"/>
      <c r="BB23" s="31"/>
      <c r="BC23" s="31"/>
      <c r="BD23" s="31"/>
      <c r="BE23" s="31"/>
      <c r="BF23" s="31"/>
      <c r="BG23" s="31"/>
      <c r="BH23" s="180">
        <f>SUM(BH25+BH29+BH35+BH36)</f>
        <v>2416200</v>
      </c>
      <c r="BI23" s="18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180">
        <f>SUM(BU25+BU29+BU35+BU36)</f>
        <v>499109.05</v>
      </c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0">
        <f t="shared" si="0"/>
        <v>1917090.95</v>
      </c>
      <c r="CJ23" s="181"/>
      <c r="CK23" s="181"/>
      <c r="CL23" s="181"/>
      <c r="CM23" s="181"/>
      <c r="CN23" s="181"/>
      <c r="CO23" s="181"/>
      <c r="CP23" s="181"/>
      <c r="CQ23" s="181"/>
      <c r="CR23" s="181"/>
      <c r="CS23" s="181"/>
      <c r="CT23" s="183"/>
    </row>
    <row r="24" spans="1:98" ht="18" customHeight="1">
      <c r="A24" s="172" t="s">
        <v>142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42" t="s">
        <v>14</v>
      </c>
      <c r="AK24" s="142"/>
      <c r="AL24" s="142"/>
      <c r="AM24" s="19"/>
      <c r="AN24" s="19"/>
      <c r="AO24" s="19"/>
      <c r="AP24" s="143" t="s">
        <v>293</v>
      </c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18"/>
      <c r="BB24" s="28"/>
      <c r="BC24" s="28"/>
      <c r="BD24" s="28"/>
      <c r="BE24" s="28"/>
      <c r="BF24" s="28"/>
      <c r="BG24" s="28"/>
      <c r="BH24" s="166">
        <f>BH25+BH29+BH35</f>
        <v>2225800</v>
      </c>
      <c r="BI24" s="175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166">
        <f>BU25+BU29+BU35</f>
        <v>443795.05</v>
      </c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6">
        <f t="shared" si="0"/>
        <v>1782004.95</v>
      </c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8"/>
    </row>
    <row r="25" spans="1:188" s="24" customFormat="1" ht="24" customHeight="1">
      <c r="A25" s="273" t="s">
        <v>143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142" t="s">
        <v>14</v>
      </c>
      <c r="AK25" s="142"/>
      <c r="AL25" s="142"/>
      <c r="AM25" s="19"/>
      <c r="AN25" s="19"/>
      <c r="AO25" s="19"/>
      <c r="AP25" s="143" t="s">
        <v>294</v>
      </c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18"/>
      <c r="BB25" s="28"/>
      <c r="BC25" s="28"/>
      <c r="BD25" s="28"/>
      <c r="BE25" s="28"/>
      <c r="BF25" s="28"/>
      <c r="BG25" s="28"/>
      <c r="BH25" s="166">
        <f>SUM(BH26+BH27+BH28)</f>
        <v>1917300</v>
      </c>
      <c r="BI25" s="175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166">
        <f>SUM(BU26+BU27+BU28)</f>
        <v>376980.96</v>
      </c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6">
        <f t="shared" si="0"/>
        <v>1540319.04</v>
      </c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8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</row>
    <row r="26" spans="1:188" s="24" customFormat="1" ht="18" customHeight="1">
      <c r="A26" s="169" t="s">
        <v>144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42" t="s">
        <v>14</v>
      </c>
      <c r="AK26" s="142"/>
      <c r="AL26" s="142"/>
      <c r="AM26" s="19"/>
      <c r="AN26" s="19"/>
      <c r="AO26" s="19"/>
      <c r="AP26" s="143" t="s">
        <v>295</v>
      </c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18"/>
      <c r="BB26" s="28"/>
      <c r="BC26" s="28"/>
      <c r="BD26" s="28"/>
      <c r="BE26" s="28"/>
      <c r="BF26" s="28"/>
      <c r="BG26" s="28"/>
      <c r="BH26" s="166">
        <v>1336200</v>
      </c>
      <c r="BI26" s="175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166">
        <v>264216</v>
      </c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6">
        <f t="shared" si="0"/>
        <v>1071984</v>
      </c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8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</row>
    <row r="27" spans="1:188" s="24" customFormat="1" ht="18" customHeight="1">
      <c r="A27" s="169" t="s">
        <v>145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42" t="s">
        <v>14</v>
      </c>
      <c r="AK27" s="142"/>
      <c r="AL27" s="142"/>
      <c r="AM27" s="19"/>
      <c r="AN27" s="19"/>
      <c r="AO27" s="19"/>
      <c r="AP27" s="143" t="s">
        <v>296</v>
      </c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18"/>
      <c r="BB27" s="28"/>
      <c r="BC27" s="28"/>
      <c r="BD27" s="28"/>
      <c r="BE27" s="28"/>
      <c r="BF27" s="28"/>
      <c r="BG27" s="28"/>
      <c r="BH27" s="166">
        <v>93700</v>
      </c>
      <c r="BI27" s="175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166">
        <v>8080</v>
      </c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6">
        <f t="shared" si="0"/>
        <v>85620</v>
      </c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8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</row>
    <row r="28" spans="1:188" s="24" customFormat="1" ht="25.5" customHeight="1">
      <c r="A28" s="172" t="s">
        <v>146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42" t="s">
        <v>14</v>
      </c>
      <c r="AK28" s="142"/>
      <c r="AL28" s="142"/>
      <c r="AM28" s="19"/>
      <c r="AN28" s="19"/>
      <c r="AO28" s="19"/>
      <c r="AP28" s="143" t="s">
        <v>297</v>
      </c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18"/>
      <c r="BB28" s="28"/>
      <c r="BC28" s="28"/>
      <c r="BD28" s="28"/>
      <c r="BE28" s="28"/>
      <c r="BF28" s="28"/>
      <c r="BG28" s="28"/>
      <c r="BH28" s="166">
        <v>487400</v>
      </c>
      <c r="BI28" s="175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166">
        <v>104684.96</v>
      </c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6">
        <f t="shared" si="0"/>
        <v>382715.04</v>
      </c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8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</row>
    <row r="29" spans="1:188" s="24" customFormat="1" ht="18" customHeight="1">
      <c r="A29" s="189" t="s">
        <v>258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42" t="s">
        <v>14</v>
      </c>
      <c r="AK29" s="142"/>
      <c r="AL29" s="142"/>
      <c r="AM29" s="142"/>
      <c r="AN29" s="142"/>
      <c r="AO29" s="142"/>
      <c r="AP29" s="142" t="s">
        <v>298</v>
      </c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28"/>
      <c r="BC29" s="28"/>
      <c r="BD29" s="28"/>
      <c r="BE29" s="28"/>
      <c r="BF29" s="28"/>
      <c r="BG29" s="28"/>
      <c r="BH29" s="166">
        <f>SUM(BH30+BH31+BH32+BH33+BH34)</f>
        <v>298500</v>
      </c>
      <c r="BI29" s="175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166">
        <f>SUM(BU30+BU31+BU32+BU33+BU34)</f>
        <v>66801.76999999999</v>
      </c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6">
        <f t="shared" si="0"/>
        <v>231698.23</v>
      </c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8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</row>
    <row r="30" spans="1:188" s="24" customFormat="1" ht="18" customHeight="1">
      <c r="A30" s="169" t="s">
        <v>153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275" t="s">
        <v>14</v>
      </c>
      <c r="AK30" s="275"/>
      <c r="AL30" s="275"/>
      <c r="AM30" s="275"/>
      <c r="AN30" s="275"/>
      <c r="AO30" s="275"/>
      <c r="AP30" s="275" t="s">
        <v>299</v>
      </c>
      <c r="AQ30" s="275"/>
      <c r="AR30" s="275"/>
      <c r="AS30" s="275"/>
      <c r="AT30" s="275"/>
      <c r="AU30" s="275"/>
      <c r="AV30" s="275"/>
      <c r="AW30" s="275"/>
      <c r="AX30" s="275"/>
      <c r="AY30" s="275"/>
      <c r="AZ30" s="275"/>
      <c r="BA30" s="275"/>
      <c r="BB30" s="28"/>
      <c r="BC30" s="28"/>
      <c r="BD30" s="28"/>
      <c r="BE30" s="28"/>
      <c r="BF30" s="28"/>
      <c r="BG30" s="28"/>
      <c r="BH30" s="222">
        <v>46500</v>
      </c>
      <c r="BI30" s="223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22">
        <v>17723.51</v>
      </c>
      <c r="BV30" s="228"/>
      <c r="BW30" s="228"/>
      <c r="BX30" s="228"/>
      <c r="BY30" s="228"/>
      <c r="BZ30" s="228"/>
      <c r="CA30" s="228"/>
      <c r="CB30" s="228"/>
      <c r="CC30" s="228"/>
      <c r="CD30" s="228"/>
      <c r="CE30" s="228"/>
      <c r="CF30" s="228"/>
      <c r="CG30" s="228"/>
      <c r="CH30" s="228"/>
      <c r="CI30" s="166">
        <f t="shared" si="0"/>
        <v>28776.49</v>
      </c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8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</row>
    <row r="31" spans="1:188" s="24" customFormat="1" ht="18" customHeight="1">
      <c r="A31" s="169" t="s">
        <v>154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42" t="s">
        <v>14</v>
      </c>
      <c r="AK31" s="142"/>
      <c r="AL31" s="142"/>
      <c r="AM31" s="142"/>
      <c r="AN31" s="142"/>
      <c r="AO31" s="142"/>
      <c r="AP31" s="142" t="s">
        <v>300</v>
      </c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20"/>
      <c r="BC31" s="20"/>
      <c r="BD31" s="20"/>
      <c r="BE31" s="20"/>
      <c r="BF31" s="20"/>
      <c r="BG31" s="20"/>
      <c r="BH31" s="171">
        <v>34900</v>
      </c>
      <c r="BI31" s="171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171">
        <v>4058.56</v>
      </c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66">
        <f t="shared" si="0"/>
        <v>30841.44</v>
      </c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8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</row>
    <row r="32" spans="1:188" s="24" customFormat="1" ht="25.5" customHeight="1">
      <c r="A32" s="172" t="s">
        <v>155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221" t="s">
        <v>14</v>
      </c>
      <c r="AK32" s="221"/>
      <c r="AL32" s="221"/>
      <c r="AM32" s="221"/>
      <c r="AN32" s="221"/>
      <c r="AO32" s="221"/>
      <c r="AP32" s="221" t="s">
        <v>301</v>
      </c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8"/>
      <c r="BC32" s="28"/>
      <c r="BD32" s="28"/>
      <c r="BE32" s="28"/>
      <c r="BF32" s="28"/>
      <c r="BG32" s="28"/>
      <c r="BH32" s="222">
        <v>14900</v>
      </c>
      <c r="BI32" s="223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22">
        <v>0</v>
      </c>
      <c r="BV32" s="228"/>
      <c r="BW32" s="228"/>
      <c r="BX32" s="228"/>
      <c r="BY32" s="228"/>
      <c r="BZ32" s="228"/>
      <c r="CA32" s="228"/>
      <c r="CB32" s="228"/>
      <c r="CC32" s="228"/>
      <c r="CD32" s="228"/>
      <c r="CE32" s="228"/>
      <c r="CF32" s="228"/>
      <c r="CG32" s="228"/>
      <c r="CH32" s="228"/>
      <c r="CI32" s="166">
        <f t="shared" si="0"/>
        <v>14900</v>
      </c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8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</row>
    <row r="33" spans="1:188" s="24" customFormat="1" ht="27" customHeight="1">
      <c r="A33" s="172" t="s">
        <v>302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42" t="s">
        <v>14</v>
      </c>
      <c r="AK33" s="142"/>
      <c r="AL33" s="142"/>
      <c r="AM33" s="142"/>
      <c r="AN33" s="142"/>
      <c r="AO33" s="142"/>
      <c r="AP33" s="142" t="s">
        <v>303</v>
      </c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28"/>
      <c r="BC33" s="28"/>
      <c r="BD33" s="28"/>
      <c r="BE33" s="28"/>
      <c r="BF33" s="28"/>
      <c r="BG33" s="28"/>
      <c r="BH33" s="225">
        <v>25000</v>
      </c>
      <c r="BI33" s="226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25">
        <v>5870</v>
      </c>
      <c r="BV33" s="227"/>
      <c r="BW33" s="227"/>
      <c r="BX33" s="227"/>
      <c r="BY33" s="227"/>
      <c r="BZ33" s="227"/>
      <c r="CA33" s="227"/>
      <c r="CB33" s="227"/>
      <c r="CC33" s="227"/>
      <c r="CD33" s="227"/>
      <c r="CE33" s="227"/>
      <c r="CF33" s="227"/>
      <c r="CG33" s="227"/>
      <c r="CH33" s="227"/>
      <c r="CI33" s="166">
        <f t="shared" si="0"/>
        <v>19130</v>
      </c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8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</row>
    <row r="34" spans="1:188" s="24" customFormat="1" ht="18" customHeight="1">
      <c r="A34" s="169" t="s">
        <v>147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42" t="s">
        <v>14</v>
      </c>
      <c r="AK34" s="142"/>
      <c r="AL34" s="142"/>
      <c r="AM34" s="142"/>
      <c r="AN34" s="142"/>
      <c r="AO34" s="142"/>
      <c r="AP34" s="142" t="s">
        <v>304</v>
      </c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28"/>
      <c r="BC34" s="28"/>
      <c r="BD34" s="28"/>
      <c r="BE34" s="28"/>
      <c r="BF34" s="28"/>
      <c r="BG34" s="28"/>
      <c r="BH34" s="166">
        <v>177200</v>
      </c>
      <c r="BI34" s="175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29"/>
      <c r="BU34" s="166">
        <v>39149.7</v>
      </c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6">
        <f t="shared" si="0"/>
        <v>138050.3</v>
      </c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8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</row>
    <row r="35" spans="1:188" s="24" customFormat="1" ht="18" customHeight="1">
      <c r="A35" s="169" t="s">
        <v>156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42" t="s">
        <v>14</v>
      </c>
      <c r="AK35" s="142"/>
      <c r="AL35" s="142"/>
      <c r="AM35" s="142"/>
      <c r="AN35" s="142"/>
      <c r="AO35" s="142"/>
      <c r="AP35" s="275" t="s">
        <v>305</v>
      </c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8"/>
      <c r="BC35" s="28"/>
      <c r="BD35" s="28"/>
      <c r="BE35" s="28"/>
      <c r="BF35" s="28"/>
      <c r="BG35" s="28"/>
      <c r="BH35" s="222">
        <v>10000</v>
      </c>
      <c r="BI35" s="223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166">
        <v>12.32</v>
      </c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6">
        <f t="shared" si="0"/>
        <v>9987.68</v>
      </c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8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</row>
    <row r="36" spans="1:188" s="24" customFormat="1" ht="24" customHeight="1">
      <c r="A36" s="172" t="s">
        <v>157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42" t="s">
        <v>14</v>
      </c>
      <c r="AK36" s="142"/>
      <c r="AL36" s="142"/>
      <c r="AM36" s="142"/>
      <c r="AN36" s="142"/>
      <c r="AO36" s="142"/>
      <c r="AP36" s="142" t="s">
        <v>306</v>
      </c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28"/>
      <c r="BC36" s="28"/>
      <c r="BD36" s="28"/>
      <c r="BE36" s="28"/>
      <c r="BF36" s="28"/>
      <c r="BG36" s="28"/>
      <c r="BH36" s="225">
        <f>SUM(BH37+BH38)</f>
        <v>190400</v>
      </c>
      <c r="BI36" s="226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166">
        <f>BU37+BU38</f>
        <v>55314</v>
      </c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6">
        <f t="shared" si="0"/>
        <v>135086</v>
      </c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8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</row>
    <row r="37" spans="1:188" s="24" customFormat="1" ht="25.5" customHeight="1">
      <c r="A37" s="172" t="s">
        <v>158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42" t="s">
        <v>14</v>
      </c>
      <c r="AK37" s="142"/>
      <c r="AL37" s="142"/>
      <c r="AM37" s="19"/>
      <c r="AN37" s="19"/>
      <c r="AO37" s="19"/>
      <c r="AP37" s="142" t="s">
        <v>307</v>
      </c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28"/>
      <c r="BC37" s="28"/>
      <c r="BD37" s="28"/>
      <c r="BE37" s="28"/>
      <c r="BF37" s="28"/>
      <c r="BG37" s="28"/>
      <c r="BH37" s="166">
        <v>31600</v>
      </c>
      <c r="BI37" s="175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166">
        <v>31527</v>
      </c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6">
        <f t="shared" si="0"/>
        <v>73</v>
      </c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8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</row>
    <row r="38" spans="1:188" s="24" customFormat="1" ht="26.25" customHeight="1">
      <c r="A38" s="172" t="s">
        <v>159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42" t="s">
        <v>14</v>
      </c>
      <c r="AK38" s="142"/>
      <c r="AL38" s="142"/>
      <c r="AM38" s="142"/>
      <c r="AN38" s="142"/>
      <c r="AO38" s="142"/>
      <c r="AP38" s="142" t="s">
        <v>308</v>
      </c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28"/>
      <c r="BC38" s="28"/>
      <c r="BD38" s="28"/>
      <c r="BE38" s="28"/>
      <c r="BF38" s="28"/>
      <c r="BG38" s="28"/>
      <c r="BH38" s="166">
        <v>158800</v>
      </c>
      <c r="BI38" s="175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166">
        <v>23787</v>
      </c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6">
        <f aca="true" t="shared" si="1" ref="CI38:CI75">BH38-BU38</f>
        <v>135013</v>
      </c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8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</row>
    <row r="39" spans="1:188" s="73" customFormat="1" ht="24" customHeight="1">
      <c r="A39" s="271" t="s">
        <v>188</v>
      </c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199" t="s">
        <v>14</v>
      </c>
      <c r="AK39" s="199"/>
      <c r="AL39" s="199"/>
      <c r="AM39" s="199"/>
      <c r="AN39" s="199"/>
      <c r="AO39" s="199"/>
      <c r="AP39" s="224" t="s">
        <v>273</v>
      </c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41"/>
      <c r="BC39" s="41"/>
      <c r="BD39" s="41"/>
      <c r="BE39" s="41"/>
      <c r="BF39" s="41"/>
      <c r="BG39" s="41"/>
      <c r="BH39" s="219">
        <f>BH40</f>
        <v>200</v>
      </c>
      <c r="BI39" s="220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180">
        <f>BU40</f>
        <v>200</v>
      </c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0">
        <f t="shared" si="1"/>
        <v>0</v>
      </c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3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</row>
    <row r="40" spans="1:188" s="73" customFormat="1" ht="113.25" customHeight="1">
      <c r="A40" s="172" t="s">
        <v>271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42" t="s">
        <v>14</v>
      </c>
      <c r="AK40" s="142"/>
      <c r="AL40" s="142"/>
      <c r="AM40" s="142"/>
      <c r="AN40" s="142"/>
      <c r="AO40" s="142"/>
      <c r="AP40" s="142" t="s">
        <v>274</v>
      </c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75"/>
      <c r="BC40" s="75"/>
      <c r="BD40" s="75"/>
      <c r="BE40" s="75"/>
      <c r="BF40" s="75"/>
      <c r="BG40" s="75"/>
      <c r="BH40" s="171">
        <f>BH41</f>
        <v>200</v>
      </c>
      <c r="BI40" s="171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166">
        <f>BU41</f>
        <v>200</v>
      </c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6">
        <f t="shared" si="1"/>
        <v>0</v>
      </c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8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</row>
    <row r="41" spans="1:188" s="73" customFormat="1" ht="369.75" customHeight="1">
      <c r="A41" s="172" t="s">
        <v>309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42" t="s">
        <v>14</v>
      </c>
      <c r="AK41" s="142"/>
      <c r="AL41" s="142"/>
      <c r="AM41" s="142"/>
      <c r="AN41" s="142"/>
      <c r="AO41" s="142"/>
      <c r="AP41" s="221" t="s">
        <v>275</v>
      </c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71"/>
      <c r="BC41" s="71"/>
      <c r="BD41" s="71"/>
      <c r="BE41" s="71"/>
      <c r="BF41" s="71"/>
      <c r="BG41" s="71"/>
      <c r="BH41" s="222">
        <f>BH42</f>
        <v>200</v>
      </c>
      <c r="BI41" s="223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166">
        <f>BU42</f>
        <v>200</v>
      </c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6">
        <f t="shared" si="1"/>
        <v>0</v>
      </c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8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</row>
    <row r="42" spans="1:188" s="73" customFormat="1" ht="24" customHeight="1">
      <c r="A42" s="172" t="s">
        <v>141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42" t="s">
        <v>14</v>
      </c>
      <c r="AK42" s="142"/>
      <c r="AL42" s="142"/>
      <c r="AM42" s="142"/>
      <c r="AN42" s="142"/>
      <c r="AO42" s="142"/>
      <c r="AP42" s="142" t="s">
        <v>310</v>
      </c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28"/>
      <c r="BC42" s="28"/>
      <c r="BD42" s="28"/>
      <c r="BE42" s="28"/>
      <c r="BF42" s="28"/>
      <c r="BG42" s="28"/>
      <c r="BH42" s="225">
        <f>BH43</f>
        <v>200</v>
      </c>
      <c r="BI42" s="226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166">
        <f>BU43</f>
        <v>200</v>
      </c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6">
        <f t="shared" si="1"/>
        <v>0</v>
      </c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8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</row>
    <row r="43" spans="1:188" s="73" customFormat="1" ht="25.5" customHeight="1">
      <c r="A43" s="172" t="s">
        <v>157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42" t="s">
        <v>14</v>
      </c>
      <c r="AK43" s="142"/>
      <c r="AL43" s="142"/>
      <c r="AM43" s="19"/>
      <c r="AN43" s="19"/>
      <c r="AO43" s="19"/>
      <c r="AP43" s="142" t="s">
        <v>311</v>
      </c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71"/>
      <c r="BC43" s="71"/>
      <c r="BD43" s="71"/>
      <c r="BE43" s="71"/>
      <c r="BF43" s="71"/>
      <c r="BG43" s="71"/>
      <c r="BH43" s="166">
        <f>BH44</f>
        <v>200</v>
      </c>
      <c r="BI43" s="175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166">
        <f>BU44</f>
        <v>200</v>
      </c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6">
        <f t="shared" si="1"/>
        <v>0</v>
      </c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8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</row>
    <row r="44" spans="1:188" s="73" customFormat="1" ht="26.25" customHeight="1">
      <c r="A44" s="172" t="s">
        <v>159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42" t="s">
        <v>14</v>
      </c>
      <c r="AK44" s="142"/>
      <c r="AL44" s="142"/>
      <c r="AM44" s="142"/>
      <c r="AN44" s="142"/>
      <c r="AO44" s="142"/>
      <c r="AP44" s="142" t="s">
        <v>312</v>
      </c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71"/>
      <c r="BC44" s="71"/>
      <c r="BD44" s="71"/>
      <c r="BE44" s="71"/>
      <c r="BF44" s="71"/>
      <c r="BG44" s="71"/>
      <c r="BH44" s="166">
        <v>200</v>
      </c>
      <c r="BI44" s="175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166">
        <v>200</v>
      </c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6">
        <f t="shared" si="1"/>
        <v>0</v>
      </c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8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</row>
    <row r="45" spans="1:98" s="53" customFormat="1" ht="26.25" customHeight="1">
      <c r="A45" s="211" t="s">
        <v>160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3" t="s">
        <v>14</v>
      </c>
      <c r="AK45" s="213"/>
      <c r="AL45" s="213"/>
      <c r="AM45" s="54"/>
      <c r="AN45" s="54"/>
      <c r="AO45" s="54"/>
      <c r="AP45" s="213" t="s">
        <v>481</v>
      </c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52"/>
      <c r="BC45" s="52"/>
      <c r="BD45" s="52"/>
      <c r="BE45" s="52"/>
      <c r="BF45" s="52"/>
      <c r="BG45" s="52"/>
      <c r="BH45" s="214">
        <f>BH53+BH46</f>
        <v>108800</v>
      </c>
      <c r="BI45" s="215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214">
        <f>BU53+BU46</f>
        <v>0</v>
      </c>
      <c r="BV45" s="264"/>
      <c r="BW45" s="264"/>
      <c r="BX45" s="264"/>
      <c r="BY45" s="264"/>
      <c r="BZ45" s="264"/>
      <c r="CA45" s="264"/>
      <c r="CB45" s="264"/>
      <c r="CC45" s="264"/>
      <c r="CD45" s="264"/>
      <c r="CE45" s="264"/>
      <c r="CF45" s="264"/>
      <c r="CG45" s="264"/>
      <c r="CH45" s="264"/>
      <c r="CI45" s="229">
        <f t="shared" si="1"/>
        <v>108800</v>
      </c>
      <c r="CJ45" s="230"/>
      <c r="CK45" s="230"/>
      <c r="CL45" s="230"/>
      <c r="CM45" s="230"/>
      <c r="CN45" s="230"/>
      <c r="CO45" s="230"/>
      <c r="CP45" s="230"/>
      <c r="CQ45" s="230"/>
      <c r="CR45" s="230"/>
      <c r="CS45" s="230"/>
      <c r="CT45" s="231"/>
    </row>
    <row r="46" spans="1:188" s="24" customFormat="1" ht="52.5" customHeight="1">
      <c r="A46" s="172" t="s">
        <v>247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42" t="s">
        <v>14</v>
      </c>
      <c r="AK46" s="142"/>
      <c r="AL46" s="142"/>
      <c r="AM46" s="19"/>
      <c r="AN46" s="19"/>
      <c r="AO46" s="19"/>
      <c r="AP46" s="142" t="s">
        <v>482</v>
      </c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28"/>
      <c r="BC46" s="28"/>
      <c r="BD46" s="28"/>
      <c r="BE46" s="28"/>
      <c r="BF46" s="28"/>
      <c r="BG46" s="28"/>
      <c r="BH46" s="166">
        <f>BH47</f>
        <v>100000</v>
      </c>
      <c r="BI46" s="175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166">
        <f>BU47</f>
        <v>0</v>
      </c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6">
        <f aca="true" t="shared" si="2" ref="CI46:CI51">BH46-BU46</f>
        <v>100000</v>
      </c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8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</row>
    <row r="47" spans="1:188" s="24" customFormat="1" ht="48" customHeight="1">
      <c r="A47" s="172" t="s">
        <v>484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42" t="s">
        <v>14</v>
      </c>
      <c r="AK47" s="142"/>
      <c r="AL47" s="142"/>
      <c r="AM47" s="19"/>
      <c r="AN47" s="19"/>
      <c r="AO47" s="19"/>
      <c r="AP47" s="142" t="s">
        <v>483</v>
      </c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28"/>
      <c r="BC47" s="28"/>
      <c r="BD47" s="28"/>
      <c r="BE47" s="28"/>
      <c r="BF47" s="28"/>
      <c r="BG47" s="28"/>
      <c r="BH47" s="166">
        <f>BH48</f>
        <v>100000</v>
      </c>
      <c r="BI47" s="175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166">
        <f>BU48</f>
        <v>0</v>
      </c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6">
        <f t="shared" si="2"/>
        <v>100000</v>
      </c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8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</row>
    <row r="48" spans="1:188" s="24" customFormat="1" ht="27" customHeight="1">
      <c r="A48" s="172" t="s">
        <v>141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42" t="s">
        <v>14</v>
      </c>
      <c r="AK48" s="142"/>
      <c r="AL48" s="142"/>
      <c r="AM48" s="19"/>
      <c r="AN48" s="19"/>
      <c r="AO48" s="19"/>
      <c r="AP48" s="142" t="s">
        <v>485</v>
      </c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28"/>
      <c r="BC48" s="28"/>
      <c r="BD48" s="28"/>
      <c r="BE48" s="28"/>
      <c r="BF48" s="28"/>
      <c r="BG48" s="28"/>
      <c r="BH48" s="166">
        <f>BH49+BH52</f>
        <v>100000</v>
      </c>
      <c r="BI48" s="175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166">
        <f>BU49+BU52</f>
        <v>0</v>
      </c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6">
        <f t="shared" si="2"/>
        <v>100000</v>
      </c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8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</row>
    <row r="49" spans="1:188" s="24" customFormat="1" ht="24" customHeight="1">
      <c r="A49" s="172" t="s">
        <v>164</v>
      </c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42" t="s">
        <v>14</v>
      </c>
      <c r="AK49" s="142"/>
      <c r="AL49" s="142"/>
      <c r="AM49" s="19"/>
      <c r="AN49" s="19"/>
      <c r="AO49" s="19"/>
      <c r="AP49" s="142" t="s">
        <v>486</v>
      </c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28"/>
      <c r="BC49" s="28"/>
      <c r="BD49" s="28"/>
      <c r="BE49" s="28"/>
      <c r="BF49" s="28"/>
      <c r="BG49" s="28"/>
      <c r="BH49" s="166">
        <f>BH50</f>
        <v>100000</v>
      </c>
      <c r="BI49" s="175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166">
        <f>BU50</f>
        <v>0</v>
      </c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6">
        <f t="shared" si="2"/>
        <v>100000</v>
      </c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8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</row>
    <row r="50" spans="1:188" s="24" customFormat="1" ht="22.5" customHeight="1">
      <c r="A50" s="189" t="s">
        <v>258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42" t="s">
        <v>14</v>
      </c>
      <c r="AK50" s="142"/>
      <c r="AL50" s="142"/>
      <c r="AM50" s="19"/>
      <c r="AN50" s="19"/>
      <c r="AO50" s="19"/>
      <c r="AP50" s="142" t="s">
        <v>487</v>
      </c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28"/>
      <c r="BC50" s="28"/>
      <c r="BD50" s="28"/>
      <c r="BE50" s="28"/>
      <c r="BF50" s="28"/>
      <c r="BG50" s="28"/>
      <c r="BH50" s="166">
        <f>BH51</f>
        <v>100000</v>
      </c>
      <c r="BI50" s="175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166">
        <f>BU51</f>
        <v>0</v>
      </c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6">
        <f t="shared" si="2"/>
        <v>100000</v>
      </c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8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</row>
    <row r="51" spans="1:188" s="24" customFormat="1" ht="27" customHeight="1">
      <c r="A51" s="169" t="s">
        <v>147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42" t="s">
        <v>14</v>
      </c>
      <c r="AK51" s="142"/>
      <c r="AL51" s="142"/>
      <c r="AM51" s="19"/>
      <c r="AN51" s="19"/>
      <c r="AO51" s="19"/>
      <c r="AP51" s="142" t="s">
        <v>488</v>
      </c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28"/>
      <c r="BC51" s="28"/>
      <c r="BD51" s="28"/>
      <c r="BE51" s="28"/>
      <c r="BF51" s="28"/>
      <c r="BG51" s="28"/>
      <c r="BH51" s="166">
        <v>100000</v>
      </c>
      <c r="BI51" s="175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166">
        <v>0</v>
      </c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6">
        <f t="shared" si="2"/>
        <v>100000</v>
      </c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8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</row>
    <row r="52" spans="1:188" s="24" customFormat="1" ht="24" customHeight="1">
      <c r="A52" s="169" t="s">
        <v>163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42" t="s">
        <v>14</v>
      </c>
      <c r="AK52" s="142"/>
      <c r="AL52" s="142"/>
      <c r="AM52" s="19"/>
      <c r="AN52" s="19"/>
      <c r="AO52" s="19"/>
      <c r="AP52" s="142" t="s">
        <v>489</v>
      </c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28"/>
      <c r="BC52" s="28"/>
      <c r="BD52" s="28"/>
      <c r="BE52" s="28"/>
      <c r="BF52" s="28"/>
      <c r="BG52" s="28"/>
      <c r="BH52" s="166">
        <v>0</v>
      </c>
      <c r="BI52" s="175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166">
        <v>0</v>
      </c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6">
        <f>BH52-BU52</f>
        <v>0</v>
      </c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8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</row>
    <row r="53" spans="1:188" s="24" customFormat="1" ht="46.5" customHeight="1">
      <c r="A53" s="172" t="s">
        <v>161</v>
      </c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42" t="s">
        <v>14</v>
      </c>
      <c r="AK53" s="142"/>
      <c r="AL53" s="142"/>
      <c r="AM53" s="19"/>
      <c r="AN53" s="19"/>
      <c r="AO53" s="19"/>
      <c r="AP53" s="142" t="s">
        <v>490</v>
      </c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28"/>
      <c r="BC53" s="28"/>
      <c r="BD53" s="28"/>
      <c r="BE53" s="28"/>
      <c r="BF53" s="28"/>
      <c r="BG53" s="28"/>
      <c r="BH53" s="166">
        <f>BH54</f>
        <v>8800</v>
      </c>
      <c r="BI53" s="175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166">
        <f>BU54</f>
        <v>0</v>
      </c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6">
        <f t="shared" si="1"/>
        <v>8800</v>
      </c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8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</row>
    <row r="54" spans="1:188" s="24" customFormat="1" ht="30" customHeight="1">
      <c r="A54" s="172" t="s">
        <v>162</v>
      </c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42" t="s">
        <v>14</v>
      </c>
      <c r="AK54" s="142"/>
      <c r="AL54" s="142"/>
      <c r="AM54" s="19"/>
      <c r="AN54" s="19"/>
      <c r="AO54" s="19"/>
      <c r="AP54" s="142" t="s">
        <v>491</v>
      </c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28"/>
      <c r="BC54" s="28"/>
      <c r="BD54" s="28"/>
      <c r="BE54" s="28"/>
      <c r="BF54" s="28"/>
      <c r="BG54" s="28"/>
      <c r="BH54" s="166">
        <f>BH55</f>
        <v>8800</v>
      </c>
      <c r="BI54" s="175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166">
        <f>BU55</f>
        <v>0</v>
      </c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6">
        <f t="shared" si="1"/>
        <v>8800</v>
      </c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8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</row>
    <row r="55" spans="1:188" s="24" customFormat="1" ht="18" customHeight="1">
      <c r="A55" s="172" t="s">
        <v>163</v>
      </c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42" t="s">
        <v>14</v>
      </c>
      <c r="AK55" s="142"/>
      <c r="AL55" s="142"/>
      <c r="AM55" s="19"/>
      <c r="AN55" s="19"/>
      <c r="AO55" s="19"/>
      <c r="AP55" s="142" t="s">
        <v>492</v>
      </c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28"/>
      <c r="BC55" s="28"/>
      <c r="BD55" s="28"/>
      <c r="BE55" s="28"/>
      <c r="BF55" s="28"/>
      <c r="BG55" s="28"/>
      <c r="BH55" s="166">
        <f>BH56</f>
        <v>8800</v>
      </c>
      <c r="BI55" s="175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166">
        <f>BU56</f>
        <v>0</v>
      </c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6">
        <f t="shared" si="1"/>
        <v>8800</v>
      </c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8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</row>
    <row r="56" spans="1:188" s="24" customFormat="1" ht="18" customHeight="1">
      <c r="A56" s="172" t="s">
        <v>164</v>
      </c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42" t="s">
        <v>14</v>
      </c>
      <c r="AK56" s="142"/>
      <c r="AL56" s="142"/>
      <c r="AM56" s="19"/>
      <c r="AN56" s="19"/>
      <c r="AO56" s="19"/>
      <c r="AP56" s="142" t="s">
        <v>493</v>
      </c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28"/>
      <c r="BC56" s="28"/>
      <c r="BD56" s="28"/>
      <c r="BE56" s="28"/>
      <c r="BF56" s="28"/>
      <c r="BG56" s="28"/>
      <c r="BH56" s="166">
        <f>BH57</f>
        <v>8800</v>
      </c>
      <c r="BI56" s="175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166">
        <f>BU57</f>
        <v>0</v>
      </c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6">
        <f t="shared" si="1"/>
        <v>8800</v>
      </c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8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</row>
    <row r="57" spans="1:188" s="24" customFormat="1" ht="18" customHeight="1">
      <c r="A57" s="172" t="s">
        <v>163</v>
      </c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42" t="s">
        <v>14</v>
      </c>
      <c r="AK57" s="142"/>
      <c r="AL57" s="142"/>
      <c r="AM57" s="19"/>
      <c r="AN57" s="19"/>
      <c r="AO57" s="19"/>
      <c r="AP57" s="142" t="s">
        <v>494</v>
      </c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28"/>
      <c r="BC57" s="28"/>
      <c r="BD57" s="28"/>
      <c r="BE57" s="28"/>
      <c r="BF57" s="28"/>
      <c r="BG57" s="28"/>
      <c r="BH57" s="166">
        <v>8800</v>
      </c>
      <c r="BI57" s="175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166">
        <v>0</v>
      </c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6">
        <f>BH57-BU57</f>
        <v>8800</v>
      </c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8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</row>
    <row r="58" spans="1:98" s="53" customFormat="1" ht="18" customHeight="1">
      <c r="A58" s="211" t="s">
        <v>165</v>
      </c>
      <c r="B58" s="212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3" t="s">
        <v>14</v>
      </c>
      <c r="AK58" s="213"/>
      <c r="AL58" s="213"/>
      <c r="AM58" s="49"/>
      <c r="AN58" s="49"/>
      <c r="AO58" s="49"/>
      <c r="AP58" s="213" t="s">
        <v>166</v>
      </c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52"/>
      <c r="BC58" s="52"/>
      <c r="BD58" s="52"/>
      <c r="BE58" s="52"/>
      <c r="BF58" s="52"/>
      <c r="BG58" s="52"/>
      <c r="BH58" s="214">
        <f aca="true" t="shared" si="3" ref="BH58:BH63">BH59</f>
        <v>136100</v>
      </c>
      <c r="BI58" s="215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214">
        <f aca="true" t="shared" si="4" ref="BU58:BU63">BU59</f>
        <v>27129.489999999998</v>
      </c>
      <c r="BV58" s="264"/>
      <c r="BW58" s="264"/>
      <c r="BX58" s="264"/>
      <c r="BY58" s="264"/>
      <c r="BZ58" s="264"/>
      <c r="CA58" s="264"/>
      <c r="CB58" s="264"/>
      <c r="CC58" s="264"/>
      <c r="CD58" s="264"/>
      <c r="CE58" s="264"/>
      <c r="CF58" s="264"/>
      <c r="CG58" s="264"/>
      <c r="CH58" s="264"/>
      <c r="CI58" s="229">
        <f t="shared" si="1"/>
        <v>108970.51000000001</v>
      </c>
      <c r="CJ58" s="230"/>
      <c r="CK58" s="230"/>
      <c r="CL58" s="230"/>
      <c r="CM58" s="230"/>
      <c r="CN58" s="230"/>
      <c r="CO58" s="230"/>
      <c r="CP58" s="230"/>
      <c r="CQ58" s="230"/>
      <c r="CR58" s="230"/>
      <c r="CS58" s="230"/>
      <c r="CT58" s="231"/>
    </row>
    <row r="59" spans="1:188" s="24" customFormat="1" ht="24.75" customHeight="1">
      <c r="A59" s="172" t="s">
        <v>167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42" t="s">
        <v>14</v>
      </c>
      <c r="AK59" s="142"/>
      <c r="AL59" s="142"/>
      <c r="AM59" s="19"/>
      <c r="AN59" s="19"/>
      <c r="AO59" s="19"/>
      <c r="AP59" s="142" t="s">
        <v>168</v>
      </c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31"/>
      <c r="BC59" s="31"/>
      <c r="BD59" s="31"/>
      <c r="BE59" s="31"/>
      <c r="BF59" s="31"/>
      <c r="BG59" s="31"/>
      <c r="BH59" s="166">
        <f t="shared" si="3"/>
        <v>136100</v>
      </c>
      <c r="BI59" s="175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166">
        <f t="shared" si="4"/>
        <v>27129.489999999998</v>
      </c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6">
        <f t="shared" si="1"/>
        <v>108970.51000000001</v>
      </c>
      <c r="CJ59" s="167"/>
      <c r="CK59" s="167"/>
      <c r="CL59" s="167"/>
      <c r="CM59" s="167"/>
      <c r="CN59" s="167"/>
      <c r="CO59" s="167"/>
      <c r="CP59" s="167"/>
      <c r="CQ59" s="167"/>
      <c r="CR59" s="167"/>
      <c r="CS59" s="167"/>
      <c r="CT59" s="168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</row>
    <row r="60" spans="1:188" s="24" customFormat="1" ht="27.75" customHeight="1">
      <c r="A60" s="172" t="s">
        <v>169</v>
      </c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42" t="s">
        <v>14</v>
      </c>
      <c r="AK60" s="142"/>
      <c r="AL60" s="142"/>
      <c r="AM60" s="19"/>
      <c r="AN60" s="19"/>
      <c r="AO60" s="19"/>
      <c r="AP60" s="276" t="s">
        <v>170</v>
      </c>
      <c r="AQ60" s="277"/>
      <c r="AR60" s="277"/>
      <c r="AS60" s="277"/>
      <c r="AT60" s="277"/>
      <c r="AU60" s="277"/>
      <c r="AV60" s="277"/>
      <c r="AW60" s="277"/>
      <c r="AX60" s="277"/>
      <c r="AY60" s="277"/>
      <c r="AZ60" s="277"/>
      <c r="BA60" s="278"/>
      <c r="BB60" s="28"/>
      <c r="BC60" s="28"/>
      <c r="BD60" s="28"/>
      <c r="BE60" s="28"/>
      <c r="BF60" s="28"/>
      <c r="BG60" s="28"/>
      <c r="BH60" s="166">
        <f t="shared" si="3"/>
        <v>136100</v>
      </c>
      <c r="BI60" s="175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166">
        <f t="shared" si="4"/>
        <v>27129.489999999998</v>
      </c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6">
        <f t="shared" si="1"/>
        <v>108970.51000000001</v>
      </c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8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</row>
    <row r="61" spans="1:188" s="24" customFormat="1" ht="46.5" customHeight="1">
      <c r="A61" s="187" t="s">
        <v>171</v>
      </c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42" t="s">
        <v>14</v>
      </c>
      <c r="AK61" s="142"/>
      <c r="AL61" s="142"/>
      <c r="AM61" s="19"/>
      <c r="AN61" s="19"/>
      <c r="AO61" s="19"/>
      <c r="AP61" s="143" t="s">
        <v>172</v>
      </c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18"/>
      <c r="BB61" s="28"/>
      <c r="BC61" s="28"/>
      <c r="BD61" s="28"/>
      <c r="BE61" s="28"/>
      <c r="BF61" s="28"/>
      <c r="BG61" s="28"/>
      <c r="BH61" s="166">
        <f t="shared" si="3"/>
        <v>136100</v>
      </c>
      <c r="BI61" s="175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166">
        <f t="shared" si="4"/>
        <v>27129.489999999998</v>
      </c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6">
        <f t="shared" si="1"/>
        <v>108970.51000000001</v>
      </c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8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</row>
    <row r="62" spans="1:188" s="24" customFormat="1" ht="24.75" customHeight="1">
      <c r="A62" s="172" t="s">
        <v>141</v>
      </c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42" t="s">
        <v>14</v>
      </c>
      <c r="AK62" s="142"/>
      <c r="AL62" s="142"/>
      <c r="AM62" s="19"/>
      <c r="AN62" s="19"/>
      <c r="AO62" s="19"/>
      <c r="AP62" s="143" t="s">
        <v>313</v>
      </c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18"/>
      <c r="BB62" s="28"/>
      <c r="BC62" s="28"/>
      <c r="BD62" s="28"/>
      <c r="BE62" s="28"/>
      <c r="BF62" s="28"/>
      <c r="BG62" s="28"/>
      <c r="BH62" s="166">
        <f>BH63+BH67</f>
        <v>136100</v>
      </c>
      <c r="BI62" s="175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166">
        <f>BU63+BU67</f>
        <v>27129.489999999998</v>
      </c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6">
        <f t="shared" si="1"/>
        <v>108970.51000000001</v>
      </c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8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</row>
    <row r="63" spans="1:188" s="24" customFormat="1" ht="18" customHeight="1">
      <c r="A63" s="172" t="s">
        <v>142</v>
      </c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42" t="s">
        <v>14</v>
      </c>
      <c r="AK63" s="142"/>
      <c r="AL63" s="142"/>
      <c r="AM63" s="19"/>
      <c r="AN63" s="19"/>
      <c r="AO63" s="19"/>
      <c r="AP63" s="143" t="s">
        <v>314</v>
      </c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18"/>
      <c r="BB63" s="28"/>
      <c r="BC63" s="28"/>
      <c r="BD63" s="28"/>
      <c r="BE63" s="28"/>
      <c r="BF63" s="28"/>
      <c r="BG63" s="28"/>
      <c r="BH63" s="166">
        <f t="shared" si="3"/>
        <v>131400</v>
      </c>
      <c r="BI63" s="175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166">
        <f t="shared" si="4"/>
        <v>27129.489999999998</v>
      </c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6">
        <f t="shared" si="1"/>
        <v>104270.51000000001</v>
      </c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8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</row>
    <row r="64" spans="1:188" s="24" customFormat="1" ht="30" customHeight="1">
      <c r="A64" s="232" t="s">
        <v>143</v>
      </c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233"/>
      <c r="V64" s="233"/>
      <c r="W64" s="233"/>
      <c r="X64" s="233"/>
      <c r="Y64" s="233"/>
      <c r="Z64" s="233"/>
      <c r="AA64" s="233"/>
      <c r="AB64" s="233"/>
      <c r="AC64" s="233"/>
      <c r="AD64" s="233"/>
      <c r="AE64" s="233"/>
      <c r="AF64" s="233"/>
      <c r="AG64" s="233"/>
      <c r="AH64" s="233"/>
      <c r="AI64" s="233"/>
      <c r="AJ64" s="142" t="s">
        <v>14</v>
      </c>
      <c r="AK64" s="142"/>
      <c r="AL64" s="142"/>
      <c r="AM64" s="19"/>
      <c r="AN64" s="19"/>
      <c r="AO64" s="19"/>
      <c r="AP64" s="143" t="s">
        <v>315</v>
      </c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18"/>
      <c r="BB64" s="28"/>
      <c r="BC64" s="28"/>
      <c r="BD64" s="28"/>
      <c r="BE64" s="28"/>
      <c r="BF64" s="28"/>
      <c r="BG64" s="28"/>
      <c r="BH64" s="166">
        <f>SUM(BH65+BH66)</f>
        <v>131400</v>
      </c>
      <c r="BI64" s="175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166">
        <f>SUM(BU65+BU66)</f>
        <v>27129.489999999998</v>
      </c>
      <c r="BV64" s="167"/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6">
        <f t="shared" si="1"/>
        <v>104270.51000000001</v>
      </c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8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</row>
    <row r="65" spans="1:188" s="24" customFormat="1" ht="18" customHeight="1">
      <c r="A65" s="189" t="s">
        <v>144</v>
      </c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42" t="s">
        <v>14</v>
      </c>
      <c r="AK65" s="142"/>
      <c r="AL65" s="142"/>
      <c r="AM65" s="19"/>
      <c r="AN65" s="19"/>
      <c r="AO65" s="19"/>
      <c r="AP65" s="143" t="s">
        <v>316</v>
      </c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18"/>
      <c r="BB65" s="28"/>
      <c r="BC65" s="28"/>
      <c r="BD65" s="28"/>
      <c r="BE65" s="28"/>
      <c r="BF65" s="28"/>
      <c r="BG65" s="28"/>
      <c r="BH65" s="166">
        <v>97900</v>
      </c>
      <c r="BI65" s="175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166">
        <v>19753</v>
      </c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6">
        <f t="shared" si="1"/>
        <v>78147</v>
      </c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8"/>
      <c r="CU65" s="80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</row>
    <row r="66" spans="1:188" s="24" customFormat="1" ht="26.25" customHeight="1">
      <c r="A66" s="187" t="s">
        <v>146</v>
      </c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42" t="s">
        <v>14</v>
      </c>
      <c r="AK66" s="142"/>
      <c r="AL66" s="142"/>
      <c r="AM66" s="19"/>
      <c r="AN66" s="19"/>
      <c r="AO66" s="19"/>
      <c r="AP66" s="143" t="s">
        <v>317</v>
      </c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18"/>
      <c r="BB66" s="28"/>
      <c r="BC66" s="28"/>
      <c r="BD66" s="28"/>
      <c r="BE66" s="28"/>
      <c r="BF66" s="28"/>
      <c r="BG66" s="28"/>
      <c r="BH66" s="166">
        <v>33500</v>
      </c>
      <c r="BI66" s="175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166">
        <v>7376.49</v>
      </c>
      <c r="BV66" s="167"/>
      <c r="BW66" s="167"/>
      <c r="BX66" s="167"/>
      <c r="BY66" s="167"/>
      <c r="BZ66" s="167"/>
      <c r="CA66" s="167"/>
      <c r="CB66" s="167"/>
      <c r="CC66" s="167"/>
      <c r="CD66" s="167"/>
      <c r="CE66" s="167"/>
      <c r="CF66" s="167"/>
      <c r="CG66" s="167"/>
      <c r="CH66" s="167"/>
      <c r="CI66" s="166">
        <f t="shared" si="1"/>
        <v>26123.510000000002</v>
      </c>
      <c r="CJ66" s="167"/>
      <c r="CK66" s="167"/>
      <c r="CL66" s="167"/>
      <c r="CM66" s="167"/>
      <c r="CN66" s="167"/>
      <c r="CO66" s="167"/>
      <c r="CP66" s="167"/>
      <c r="CQ66" s="167"/>
      <c r="CR66" s="167"/>
      <c r="CS66" s="167"/>
      <c r="CT66" s="168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</row>
    <row r="67" spans="1:188" s="24" customFormat="1" ht="27.75" customHeight="1">
      <c r="A67" s="172" t="s">
        <v>157</v>
      </c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42" t="s">
        <v>14</v>
      </c>
      <c r="AK67" s="142"/>
      <c r="AL67" s="142"/>
      <c r="AM67" s="19"/>
      <c r="AN67" s="19"/>
      <c r="AO67" s="19"/>
      <c r="AP67" s="142" t="s">
        <v>318</v>
      </c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28"/>
      <c r="BC67" s="28"/>
      <c r="BD67" s="28"/>
      <c r="BE67" s="28"/>
      <c r="BF67" s="28"/>
      <c r="BG67" s="28"/>
      <c r="BH67" s="166">
        <f>BH68</f>
        <v>4700</v>
      </c>
      <c r="BI67" s="175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166">
        <v>0</v>
      </c>
      <c r="BV67" s="167"/>
      <c r="BW67" s="167"/>
      <c r="BX67" s="167"/>
      <c r="BY67" s="167"/>
      <c r="BZ67" s="167"/>
      <c r="CA67" s="167"/>
      <c r="CB67" s="167"/>
      <c r="CC67" s="167"/>
      <c r="CD67" s="167"/>
      <c r="CE67" s="167"/>
      <c r="CF67" s="167"/>
      <c r="CG67" s="167"/>
      <c r="CH67" s="167"/>
      <c r="CI67" s="166">
        <f>BH67-BU67</f>
        <v>4700</v>
      </c>
      <c r="CJ67" s="167"/>
      <c r="CK67" s="167"/>
      <c r="CL67" s="167"/>
      <c r="CM67" s="167"/>
      <c r="CN67" s="167"/>
      <c r="CO67" s="167"/>
      <c r="CP67" s="167"/>
      <c r="CQ67" s="167"/>
      <c r="CR67" s="167"/>
      <c r="CS67" s="167"/>
      <c r="CT67" s="168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</row>
    <row r="68" spans="1:188" s="24" customFormat="1" ht="18" customHeight="1">
      <c r="A68" s="172" t="s">
        <v>248</v>
      </c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42" t="s">
        <v>14</v>
      </c>
      <c r="AK68" s="142"/>
      <c r="AL68" s="142"/>
      <c r="AM68" s="19"/>
      <c r="AN68" s="19"/>
      <c r="AO68" s="19"/>
      <c r="AP68" s="142" t="s">
        <v>319</v>
      </c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28"/>
      <c r="BC68" s="28"/>
      <c r="BD68" s="28"/>
      <c r="BE68" s="28"/>
      <c r="BF68" s="28"/>
      <c r="BG68" s="28"/>
      <c r="BH68" s="166">
        <v>4700</v>
      </c>
      <c r="BI68" s="175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166">
        <v>0</v>
      </c>
      <c r="BV68" s="167"/>
      <c r="BW68" s="167"/>
      <c r="BX68" s="167"/>
      <c r="BY68" s="167"/>
      <c r="BZ68" s="167"/>
      <c r="CA68" s="167"/>
      <c r="CB68" s="167"/>
      <c r="CC68" s="167"/>
      <c r="CD68" s="167"/>
      <c r="CE68" s="167"/>
      <c r="CF68" s="167"/>
      <c r="CG68" s="167"/>
      <c r="CH68" s="167"/>
      <c r="CI68" s="166">
        <f>BH68-BU68</f>
        <v>4700</v>
      </c>
      <c r="CJ68" s="167"/>
      <c r="CK68" s="167"/>
      <c r="CL68" s="167"/>
      <c r="CM68" s="167"/>
      <c r="CN68" s="167"/>
      <c r="CO68" s="167"/>
      <c r="CP68" s="167"/>
      <c r="CQ68" s="167"/>
      <c r="CR68" s="167"/>
      <c r="CS68" s="167"/>
      <c r="CT68" s="168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</row>
    <row r="69" spans="1:98" s="45" customFormat="1" ht="38.25" customHeight="1">
      <c r="A69" s="290" t="s">
        <v>174</v>
      </c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91"/>
      <c r="W69" s="291"/>
      <c r="X69" s="291"/>
      <c r="Y69" s="291"/>
      <c r="Z69" s="291"/>
      <c r="AA69" s="291"/>
      <c r="AB69" s="291"/>
      <c r="AC69" s="291"/>
      <c r="AD69" s="291"/>
      <c r="AE69" s="291"/>
      <c r="AF69" s="291"/>
      <c r="AG69" s="291"/>
      <c r="AH69" s="291"/>
      <c r="AI69" s="291"/>
      <c r="AJ69" s="284" t="s">
        <v>14</v>
      </c>
      <c r="AK69" s="284"/>
      <c r="AL69" s="284"/>
      <c r="AM69" s="284"/>
      <c r="AN69" s="284"/>
      <c r="AO69" s="284"/>
      <c r="AP69" s="280" t="s">
        <v>175</v>
      </c>
      <c r="AQ69" s="281"/>
      <c r="AR69" s="281"/>
      <c r="AS69" s="281"/>
      <c r="AT69" s="281"/>
      <c r="AU69" s="281"/>
      <c r="AV69" s="281"/>
      <c r="AW69" s="281"/>
      <c r="AX69" s="281"/>
      <c r="AY69" s="281"/>
      <c r="AZ69" s="281"/>
      <c r="BA69" s="282"/>
      <c r="BB69" s="55"/>
      <c r="BC69" s="55"/>
      <c r="BD69" s="55"/>
      <c r="BE69" s="55"/>
      <c r="BF69" s="55"/>
      <c r="BG69" s="55"/>
      <c r="BH69" s="262">
        <f aca="true" t="shared" si="5" ref="BH69:BH74">BH70</f>
        <v>26000</v>
      </c>
      <c r="BI69" s="307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262">
        <f aca="true" t="shared" si="6" ref="BU69:BU74">BU70</f>
        <v>0</v>
      </c>
      <c r="BV69" s="263"/>
      <c r="BW69" s="263"/>
      <c r="BX69" s="263"/>
      <c r="BY69" s="263"/>
      <c r="BZ69" s="263"/>
      <c r="CA69" s="263"/>
      <c r="CB69" s="263"/>
      <c r="CC69" s="263"/>
      <c r="CD69" s="263"/>
      <c r="CE69" s="263"/>
      <c r="CF69" s="263"/>
      <c r="CG69" s="263"/>
      <c r="CH69" s="263"/>
      <c r="CI69" s="216">
        <f t="shared" si="1"/>
        <v>26000</v>
      </c>
      <c r="CJ69" s="217"/>
      <c r="CK69" s="217"/>
      <c r="CL69" s="217"/>
      <c r="CM69" s="217"/>
      <c r="CN69" s="217"/>
      <c r="CO69" s="217"/>
      <c r="CP69" s="217"/>
      <c r="CQ69" s="217"/>
      <c r="CR69" s="217"/>
      <c r="CS69" s="217"/>
      <c r="CT69" s="218"/>
    </row>
    <row r="70" spans="1:188" s="24" customFormat="1" ht="52.5" customHeight="1">
      <c r="A70" s="285" t="s">
        <v>249</v>
      </c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6"/>
      <c r="AD70" s="286"/>
      <c r="AE70" s="286"/>
      <c r="AF70" s="286"/>
      <c r="AG70" s="286"/>
      <c r="AH70" s="286"/>
      <c r="AI70" s="286"/>
      <c r="AJ70" s="176" t="s">
        <v>14</v>
      </c>
      <c r="AK70" s="176"/>
      <c r="AL70" s="176"/>
      <c r="AM70" s="176"/>
      <c r="AN70" s="176"/>
      <c r="AO70" s="176"/>
      <c r="AP70" s="206" t="s">
        <v>176</v>
      </c>
      <c r="AQ70" s="207"/>
      <c r="AR70" s="207"/>
      <c r="AS70" s="207"/>
      <c r="AT70" s="207"/>
      <c r="AU70" s="207"/>
      <c r="AV70" s="207"/>
      <c r="AW70" s="207"/>
      <c r="AX70" s="207"/>
      <c r="AY70" s="207"/>
      <c r="AZ70" s="207"/>
      <c r="BA70" s="208"/>
      <c r="BB70" s="28"/>
      <c r="BC70" s="28"/>
      <c r="BD70" s="28"/>
      <c r="BE70" s="28"/>
      <c r="BF70" s="28"/>
      <c r="BG70" s="28"/>
      <c r="BH70" s="166">
        <f t="shared" si="5"/>
        <v>26000</v>
      </c>
      <c r="BI70" s="175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166">
        <f t="shared" si="6"/>
        <v>0</v>
      </c>
      <c r="BV70" s="167"/>
      <c r="BW70" s="167"/>
      <c r="BX70" s="167"/>
      <c r="BY70" s="167"/>
      <c r="BZ70" s="167"/>
      <c r="CA70" s="167"/>
      <c r="CB70" s="167"/>
      <c r="CC70" s="167"/>
      <c r="CD70" s="167"/>
      <c r="CE70" s="167"/>
      <c r="CF70" s="167"/>
      <c r="CG70" s="167"/>
      <c r="CH70" s="167"/>
      <c r="CI70" s="166">
        <f t="shared" si="1"/>
        <v>26000</v>
      </c>
      <c r="CJ70" s="167"/>
      <c r="CK70" s="167"/>
      <c r="CL70" s="167"/>
      <c r="CM70" s="167"/>
      <c r="CN70" s="167"/>
      <c r="CO70" s="167"/>
      <c r="CP70" s="167"/>
      <c r="CQ70" s="167"/>
      <c r="CR70" s="167"/>
      <c r="CS70" s="167"/>
      <c r="CT70" s="168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</row>
    <row r="71" spans="1:188" s="24" customFormat="1" ht="24" customHeight="1">
      <c r="A71" s="271" t="s">
        <v>320</v>
      </c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83" t="s">
        <v>14</v>
      </c>
      <c r="AK71" s="283"/>
      <c r="AL71" s="283"/>
      <c r="AM71" s="283"/>
      <c r="AN71" s="283"/>
      <c r="AO71" s="283"/>
      <c r="AP71" s="301" t="s">
        <v>321</v>
      </c>
      <c r="AQ71" s="302"/>
      <c r="AR71" s="302"/>
      <c r="AS71" s="302"/>
      <c r="AT71" s="302"/>
      <c r="AU71" s="302"/>
      <c r="AV71" s="302"/>
      <c r="AW71" s="302"/>
      <c r="AX71" s="302"/>
      <c r="AY71" s="302"/>
      <c r="AZ71" s="302"/>
      <c r="BA71" s="303"/>
      <c r="BB71" s="31"/>
      <c r="BC71" s="31"/>
      <c r="BD71" s="31"/>
      <c r="BE71" s="31"/>
      <c r="BF71" s="31"/>
      <c r="BG71" s="31"/>
      <c r="BH71" s="180">
        <f t="shared" si="5"/>
        <v>26000</v>
      </c>
      <c r="BI71" s="18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180">
        <f t="shared" si="6"/>
        <v>0</v>
      </c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0">
        <f t="shared" si="1"/>
        <v>26000</v>
      </c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3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</row>
    <row r="72" spans="1:188" s="24" customFormat="1" ht="84.75" customHeight="1">
      <c r="A72" s="203" t="s">
        <v>322</v>
      </c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79" t="s">
        <v>14</v>
      </c>
      <c r="AK72" s="279"/>
      <c r="AL72" s="279"/>
      <c r="AM72" s="279"/>
      <c r="AN72" s="279"/>
      <c r="AO72" s="279"/>
      <c r="AP72" s="304" t="s">
        <v>323</v>
      </c>
      <c r="AQ72" s="305"/>
      <c r="AR72" s="305"/>
      <c r="AS72" s="305"/>
      <c r="AT72" s="305"/>
      <c r="AU72" s="305"/>
      <c r="AV72" s="305"/>
      <c r="AW72" s="305"/>
      <c r="AX72" s="305"/>
      <c r="AY72" s="305"/>
      <c r="AZ72" s="305"/>
      <c r="BA72" s="306"/>
      <c r="BB72" s="114"/>
      <c r="BC72" s="114"/>
      <c r="BD72" s="114"/>
      <c r="BE72" s="114"/>
      <c r="BF72" s="114"/>
      <c r="BG72" s="114"/>
      <c r="BH72" s="177">
        <f t="shared" si="5"/>
        <v>26000</v>
      </c>
      <c r="BI72" s="18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77">
        <f t="shared" si="6"/>
        <v>0</v>
      </c>
      <c r="BV72" s="178"/>
      <c r="BW72" s="178"/>
      <c r="BX72" s="178"/>
      <c r="BY72" s="178"/>
      <c r="BZ72" s="178"/>
      <c r="CA72" s="178"/>
      <c r="CB72" s="178"/>
      <c r="CC72" s="178"/>
      <c r="CD72" s="178"/>
      <c r="CE72" s="178"/>
      <c r="CF72" s="178"/>
      <c r="CG72" s="178"/>
      <c r="CH72" s="178"/>
      <c r="CI72" s="177">
        <f t="shared" si="1"/>
        <v>26000</v>
      </c>
      <c r="CJ72" s="178"/>
      <c r="CK72" s="178"/>
      <c r="CL72" s="178"/>
      <c r="CM72" s="178"/>
      <c r="CN72" s="178"/>
      <c r="CO72" s="178"/>
      <c r="CP72" s="178"/>
      <c r="CQ72" s="178"/>
      <c r="CR72" s="178"/>
      <c r="CS72" s="178"/>
      <c r="CT72" s="179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</row>
    <row r="73" spans="1:188" s="24" customFormat="1" ht="50.25" customHeight="1">
      <c r="A73" s="209" t="s">
        <v>141</v>
      </c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  <c r="AE73" s="210"/>
      <c r="AF73" s="210"/>
      <c r="AG73" s="210"/>
      <c r="AH73" s="210"/>
      <c r="AI73" s="210"/>
      <c r="AJ73" s="176" t="s">
        <v>14</v>
      </c>
      <c r="AK73" s="176"/>
      <c r="AL73" s="176"/>
      <c r="AM73" s="176"/>
      <c r="AN73" s="176"/>
      <c r="AO73" s="176"/>
      <c r="AP73" s="206" t="s">
        <v>324</v>
      </c>
      <c r="AQ73" s="207"/>
      <c r="AR73" s="207"/>
      <c r="AS73" s="207"/>
      <c r="AT73" s="207"/>
      <c r="AU73" s="207"/>
      <c r="AV73" s="207"/>
      <c r="AW73" s="207"/>
      <c r="AX73" s="207"/>
      <c r="AY73" s="207"/>
      <c r="AZ73" s="207"/>
      <c r="BA73" s="208"/>
      <c r="BB73" s="37"/>
      <c r="BC73" s="37"/>
      <c r="BD73" s="37"/>
      <c r="BE73" s="37"/>
      <c r="BF73" s="37"/>
      <c r="BG73" s="37"/>
      <c r="BH73" s="297">
        <f>BH74+BH77</f>
        <v>26000</v>
      </c>
      <c r="BI73" s="29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174">
        <f>BU74+BU77</f>
        <v>0</v>
      </c>
      <c r="BV73" s="174"/>
      <c r="BW73" s="174"/>
      <c r="BX73" s="174"/>
      <c r="BY73" s="174"/>
      <c r="BZ73" s="174"/>
      <c r="CA73" s="174"/>
      <c r="CB73" s="174"/>
      <c r="CC73" s="174"/>
      <c r="CD73" s="174"/>
      <c r="CE73" s="174"/>
      <c r="CF73" s="174"/>
      <c r="CG73" s="174"/>
      <c r="CH73" s="174"/>
      <c r="CI73" s="166">
        <f t="shared" si="1"/>
        <v>26000</v>
      </c>
      <c r="CJ73" s="167"/>
      <c r="CK73" s="167"/>
      <c r="CL73" s="167"/>
      <c r="CM73" s="167"/>
      <c r="CN73" s="167"/>
      <c r="CO73" s="167"/>
      <c r="CP73" s="167"/>
      <c r="CQ73" s="167"/>
      <c r="CR73" s="167"/>
      <c r="CS73" s="167"/>
      <c r="CT73" s="168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</row>
    <row r="74" spans="1:188" s="24" customFormat="1" ht="18" customHeight="1">
      <c r="A74" s="172" t="s">
        <v>164</v>
      </c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42" t="s">
        <v>14</v>
      </c>
      <c r="AK74" s="142"/>
      <c r="AL74" s="142"/>
      <c r="AM74" s="142"/>
      <c r="AN74" s="142"/>
      <c r="AO74" s="142"/>
      <c r="AP74" s="206" t="s">
        <v>325</v>
      </c>
      <c r="AQ74" s="207"/>
      <c r="AR74" s="207"/>
      <c r="AS74" s="207"/>
      <c r="AT74" s="207"/>
      <c r="AU74" s="207"/>
      <c r="AV74" s="207"/>
      <c r="AW74" s="207"/>
      <c r="AX74" s="207"/>
      <c r="AY74" s="207"/>
      <c r="AZ74" s="207"/>
      <c r="BA74" s="208"/>
      <c r="BB74" s="28"/>
      <c r="BC74" s="28"/>
      <c r="BD74" s="28"/>
      <c r="BE74" s="28"/>
      <c r="BF74" s="28"/>
      <c r="BG74" s="28"/>
      <c r="BH74" s="166">
        <f t="shared" si="5"/>
        <v>21500</v>
      </c>
      <c r="BI74" s="175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166">
        <f t="shared" si="6"/>
        <v>0</v>
      </c>
      <c r="BV74" s="167"/>
      <c r="BW74" s="167"/>
      <c r="BX74" s="167"/>
      <c r="BY74" s="167"/>
      <c r="BZ74" s="167"/>
      <c r="CA74" s="167"/>
      <c r="CB74" s="167"/>
      <c r="CC74" s="167"/>
      <c r="CD74" s="167"/>
      <c r="CE74" s="167"/>
      <c r="CF74" s="167"/>
      <c r="CG74" s="167"/>
      <c r="CH74" s="167"/>
      <c r="CI74" s="166">
        <f t="shared" si="1"/>
        <v>21500</v>
      </c>
      <c r="CJ74" s="167"/>
      <c r="CK74" s="167"/>
      <c r="CL74" s="167"/>
      <c r="CM74" s="167"/>
      <c r="CN74" s="167"/>
      <c r="CO74" s="167"/>
      <c r="CP74" s="167"/>
      <c r="CQ74" s="167"/>
      <c r="CR74" s="167"/>
      <c r="CS74" s="167"/>
      <c r="CT74" s="168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</row>
    <row r="75" spans="1:188" s="24" customFormat="1" ht="18" customHeight="1">
      <c r="A75" s="189" t="s">
        <v>258</v>
      </c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42" t="s">
        <v>14</v>
      </c>
      <c r="AK75" s="142"/>
      <c r="AL75" s="142"/>
      <c r="AM75" s="142"/>
      <c r="AN75" s="142"/>
      <c r="AO75" s="142"/>
      <c r="AP75" s="206" t="s">
        <v>326</v>
      </c>
      <c r="AQ75" s="207"/>
      <c r="AR75" s="207"/>
      <c r="AS75" s="207"/>
      <c r="AT75" s="207"/>
      <c r="AU75" s="207"/>
      <c r="AV75" s="207"/>
      <c r="AW75" s="207"/>
      <c r="AX75" s="207"/>
      <c r="AY75" s="207"/>
      <c r="AZ75" s="207"/>
      <c r="BA75" s="208"/>
      <c r="BB75" s="28"/>
      <c r="BC75" s="28"/>
      <c r="BD75" s="28"/>
      <c r="BE75" s="28"/>
      <c r="BF75" s="28"/>
      <c r="BG75" s="28"/>
      <c r="BH75" s="171">
        <f>SUM(BH76)</f>
        <v>21500</v>
      </c>
      <c r="BI75" s="171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171">
        <f>SUM(BU76)</f>
        <v>0</v>
      </c>
      <c r="BV75" s="171"/>
      <c r="BW75" s="171"/>
      <c r="BX75" s="171"/>
      <c r="BY75" s="171"/>
      <c r="BZ75" s="171"/>
      <c r="CA75" s="171"/>
      <c r="CB75" s="171"/>
      <c r="CC75" s="171"/>
      <c r="CD75" s="171"/>
      <c r="CE75" s="171"/>
      <c r="CF75" s="171"/>
      <c r="CG75" s="171"/>
      <c r="CH75" s="171"/>
      <c r="CI75" s="166">
        <f t="shared" si="1"/>
        <v>21500</v>
      </c>
      <c r="CJ75" s="167"/>
      <c r="CK75" s="167"/>
      <c r="CL75" s="167"/>
      <c r="CM75" s="167"/>
      <c r="CN75" s="167"/>
      <c r="CO75" s="167"/>
      <c r="CP75" s="167"/>
      <c r="CQ75" s="167"/>
      <c r="CR75" s="167"/>
      <c r="CS75" s="167"/>
      <c r="CT75" s="168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</row>
    <row r="76" spans="1:188" s="24" customFormat="1" ht="18" customHeight="1">
      <c r="A76" s="169" t="s">
        <v>147</v>
      </c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42" t="s">
        <v>14</v>
      </c>
      <c r="AK76" s="142"/>
      <c r="AL76" s="142"/>
      <c r="AM76" s="19"/>
      <c r="AN76" s="19"/>
      <c r="AO76" s="19"/>
      <c r="AP76" s="206" t="s">
        <v>327</v>
      </c>
      <c r="AQ76" s="207"/>
      <c r="AR76" s="207"/>
      <c r="AS76" s="207"/>
      <c r="AT76" s="207"/>
      <c r="AU76" s="207"/>
      <c r="AV76" s="207"/>
      <c r="AW76" s="207"/>
      <c r="AX76" s="207"/>
      <c r="AY76" s="207"/>
      <c r="AZ76" s="207"/>
      <c r="BA76" s="208"/>
      <c r="BB76" s="28"/>
      <c r="BC76" s="28"/>
      <c r="BD76" s="28"/>
      <c r="BE76" s="28"/>
      <c r="BF76" s="28"/>
      <c r="BG76" s="28"/>
      <c r="BH76" s="171">
        <v>21500</v>
      </c>
      <c r="BI76" s="171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166">
        <v>0</v>
      </c>
      <c r="BV76" s="167"/>
      <c r="BW76" s="167"/>
      <c r="BX76" s="167"/>
      <c r="BY76" s="167"/>
      <c r="BZ76" s="167"/>
      <c r="CA76" s="167"/>
      <c r="CB76" s="167"/>
      <c r="CC76" s="167"/>
      <c r="CD76" s="167"/>
      <c r="CE76" s="167"/>
      <c r="CF76" s="167"/>
      <c r="CG76" s="167"/>
      <c r="CH76" s="167"/>
      <c r="CI76" s="166">
        <f aca="true" t="shared" si="7" ref="CI76:CI117">BH76-BU76</f>
        <v>21500</v>
      </c>
      <c r="CJ76" s="167"/>
      <c r="CK76" s="167"/>
      <c r="CL76" s="167"/>
      <c r="CM76" s="167"/>
      <c r="CN76" s="167"/>
      <c r="CO76" s="167"/>
      <c r="CP76" s="167"/>
      <c r="CQ76" s="167"/>
      <c r="CR76" s="167"/>
      <c r="CS76" s="167"/>
      <c r="CT76" s="168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</row>
    <row r="77" spans="1:188" s="24" customFormat="1" ht="27.75" customHeight="1">
      <c r="A77" s="172" t="s">
        <v>157</v>
      </c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42" t="s">
        <v>14</v>
      </c>
      <c r="AK77" s="142"/>
      <c r="AL77" s="142"/>
      <c r="AM77" s="19"/>
      <c r="AN77" s="19"/>
      <c r="AO77" s="19"/>
      <c r="AP77" s="206" t="s">
        <v>328</v>
      </c>
      <c r="AQ77" s="207"/>
      <c r="AR77" s="207"/>
      <c r="AS77" s="207"/>
      <c r="AT77" s="207"/>
      <c r="AU77" s="207"/>
      <c r="AV77" s="207"/>
      <c r="AW77" s="207"/>
      <c r="AX77" s="207"/>
      <c r="AY77" s="207"/>
      <c r="AZ77" s="207"/>
      <c r="BA77" s="208"/>
      <c r="BB77" s="28"/>
      <c r="BC77" s="28"/>
      <c r="BD77" s="28"/>
      <c r="BE77" s="28"/>
      <c r="BF77" s="28"/>
      <c r="BG77" s="28"/>
      <c r="BH77" s="166">
        <f>BH78</f>
        <v>4500</v>
      </c>
      <c r="BI77" s="175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166">
        <v>0</v>
      </c>
      <c r="BV77" s="167"/>
      <c r="BW77" s="167"/>
      <c r="BX77" s="167"/>
      <c r="BY77" s="167"/>
      <c r="BZ77" s="167"/>
      <c r="CA77" s="167"/>
      <c r="CB77" s="167"/>
      <c r="CC77" s="167"/>
      <c r="CD77" s="167"/>
      <c r="CE77" s="167"/>
      <c r="CF77" s="167"/>
      <c r="CG77" s="167"/>
      <c r="CH77" s="167"/>
      <c r="CI77" s="166">
        <f t="shared" si="7"/>
        <v>4500</v>
      </c>
      <c r="CJ77" s="167"/>
      <c r="CK77" s="167"/>
      <c r="CL77" s="167"/>
      <c r="CM77" s="167"/>
      <c r="CN77" s="167"/>
      <c r="CO77" s="167"/>
      <c r="CP77" s="167"/>
      <c r="CQ77" s="167"/>
      <c r="CR77" s="167"/>
      <c r="CS77" s="167"/>
      <c r="CT77" s="168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</row>
    <row r="78" spans="1:188" s="24" customFormat="1" ht="25.5" customHeight="1">
      <c r="A78" s="172" t="s">
        <v>158</v>
      </c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42" t="s">
        <v>14</v>
      </c>
      <c r="AK78" s="142"/>
      <c r="AL78" s="142"/>
      <c r="AM78" s="19"/>
      <c r="AN78" s="19"/>
      <c r="AO78" s="19"/>
      <c r="AP78" s="206" t="s">
        <v>329</v>
      </c>
      <c r="AQ78" s="207"/>
      <c r="AR78" s="207"/>
      <c r="AS78" s="207"/>
      <c r="AT78" s="207"/>
      <c r="AU78" s="207"/>
      <c r="AV78" s="207"/>
      <c r="AW78" s="207"/>
      <c r="AX78" s="207"/>
      <c r="AY78" s="207"/>
      <c r="AZ78" s="207"/>
      <c r="BA78" s="208"/>
      <c r="BB78" s="28"/>
      <c r="BC78" s="28"/>
      <c r="BD78" s="28"/>
      <c r="BE78" s="28"/>
      <c r="BF78" s="28"/>
      <c r="BG78" s="28"/>
      <c r="BH78" s="166">
        <v>4500</v>
      </c>
      <c r="BI78" s="175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166">
        <v>0</v>
      </c>
      <c r="BV78" s="167"/>
      <c r="BW78" s="167"/>
      <c r="BX78" s="167"/>
      <c r="BY78" s="167"/>
      <c r="BZ78" s="167"/>
      <c r="CA78" s="167"/>
      <c r="CB78" s="167"/>
      <c r="CC78" s="167"/>
      <c r="CD78" s="167"/>
      <c r="CE78" s="167"/>
      <c r="CF78" s="167"/>
      <c r="CG78" s="167"/>
      <c r="CH78" s="167"/>
      <c r="CI78" s="166">
        <f>BH78-BU78</f>
        <v>4500</v>
      </c>
      <c r="CJ78" s="167"/>
      <c r="CK78" s="167"/>
      <c r="CL78" s="167"/>
      <c r="CM78" s="167"/>
      <c r="CN78" s="167"/>
      <c r="CO78" s="167"/>
      <c r="CP78" s="167"/>
      <c r="CQ78" s="167"/>
      <c r="CR78" s="167"/>
      <c r="CS78" s="167"/>
      <c r="CT78" s="168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</row>
    <row r="79" spans="1:188" s="24" customFormat="1" ht="18" customHeight="1">
      <c r="A79" s="288" t="s">
        <v>250</v>
      </c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9"/>
      <c r="T79" s="289"/>
      <c r="U79" s="289"/>
      <c r="V79" s="289"/>
      <c r="W79" s="289"/>
      <c r="X79" s="289"/>
      <c r="Y79" s="289"/>
      <c r="Z79" s="289"/>
      <c r="AA79" s="289"/>
      <c r="AB79" s="289"/>
      <c r="AC79" s="289"/>
      <c r="AD79" s="289"/>
      <c r="AE79" s="289"/>
      <c r="AF79" s="289"/>
      <c r="AG79" s="289"/>
      <c r="AH79" s="289"/>
      <c r="AI79" s="289"/>
      <c r="AJ79" s="300" t="s">
        <v>14</v>
      </c>
      <c r="AK79" s="300"/>
      <c r="AL79" s="300"/>
      <c r="AM79" s="63"/>
      <c r="AN79" s="63"/>
      <c r="AO79" s="63"/>
      <c r="AP79" s="300" t="s">
        <v>251</v>
      </c>
      <c r="AQ79" s="300"/>
      <c r="AR79" s="300"/>
      <c r="AS79" s="300"/>
      <c r="AT79" s="300"/>
      <c r="AU79" s="300"/>
      <c r="AV79" s="300"/>
      <c r="AW79" s="300"/>
      <c r="AX79" s="300"/>
      <c r="AY79" s="300"/>
      <c r="AZ79" s="300"/>
      <c r="BA79" s="300"/>
      <c r="BB79" s="64"/>
      <c r="BC79" s="64"/>
      <c r="BD79" s="64"/>
      <c r="BE79" s="64"/>
      <c r="BF79" s="64"/>
      <c r="BG79" s="64"/>
      <c r="BH79" s="296">
        <f>BH80+BH87</f>
        <v>100000</v>
      </c>
      <c r="BI79" s="296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216">
        <f>BU80+BU87</f>
        <v>0</v>
      </c>
      <c r="BV79" s="217"/>
      <c r="BW79" s="217"/>
      <c r="BX79" s="217"/>
      <c r="BY79" s="217"/>
      <c r="BZ79" s="217"/>
      <c r="CA79" s="217"/>
      <c r="CB79" s="217"/>
      <c r="CC79" s="217"/>
      <c r="CD79" s="217"/>
      <c r="CE79" s="217"/>
      <c r="CF79" s="217"/>
      <c r="CG79" s="217"/>
      <c r="CH79" s="217"/>
      <c r="CI79" s="216">
        <f aca="true" t="shared" si="8" ref="CI79:CI86">BH79-BU79</f>
        <v>100000</v>
      </c>
      <c r="CJ79" s="217"/>
      <c r="CK79" s="217"/>
      <c r="CL79" s="217"/>
      <c r="CM79" s="217"/>
      <c r="CN79" s="217"/>
      <c r="CO79" s="217"/>
      <c r="CP79" s="217"/>
      <c r="CQ79" s="217"/>
      <c r="CR79" s="217"/>
      <c r="CS79" s="217"/>
      <c r="CT79" s="218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</row>
    <row r="80" spans="1:188" s="24" customFormat="1" ht="20.25" customHeight="1">
      <c r="A80" s="285" t="s">
        <v>252</v>
      </c>
      <c r="B80" s="286"/>
      <c r="C80" s="286"/>
      <c r="D80" s="286"/>
      <c r="E80" s="286"/>
      <c r="F80" s="286"/>
      <c r="G80" s="286"/>
      <c r="H80" s="286"/>
      <c r="I80" s="286"/>
      <c r="J80" s="286"/>
      <c r="K80" s="286"/>
      <c r="L80" s="286"/>
      <c r="M80" s="286"/>
      <c r="N80" s="286"/>
      <c r="O80" s="286"/>
      <c r="P80" s="286"/>
      <c r="Q80" s="286"/>
      <c r="R80" s="286"/>
      <c r="S80" s="286"/>
      <c r="T80" s="286"/>
      <c r="U80" s="286"/>
      <c r="V80" s="286"/>
      <c r="W80" s="286"/>
      <c r="X80" s="286"/>
      <c r="Y80" s="286"/>
      <c r="Z80" s="286"/>
      <c r="AA80" s="286"/>
      <c r="AB80" s="286"/>
      <c r="AC80" s="286"/>
      <c r="AD80" s="286"/>
      <c r="AE80" s="286"/>
      <c r="AF80" s="286"/>
      <c r="AG80" s="286"/>
      <c r="AH80" s="286"/>
      <c r="AI80" s="286"/>
      <c r="AJ80" s="176" t="s">
        <v>14</v>
      </c>
      <c r="AK80" s="176"/>
      <c r="AL80" s="176"/>
      <c r="AM80" s="176"/>
      <c r="AN80" s="176"/>
      <c r="AO80" s="176"/>
      <c r="AP80" s="142" t="s">
        <v>253</v>
      </c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28"/>
      <c r="BC80" s="28"/>
      <c r="BD80" s="28"/>
      <c r="BE80" s="28"/>
      <c r="BF80" s="28"/>
      <c r="BG80" s="28"/>
      <c r="BH80" s="166">
        <f>BH81</f>
        <v>20000</v>
      </c>
      <c r="BI80" s="175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166">
        <f>BU81</f>
        <v>0</v>
      </c>
      <c r="BV80" s="167"/>
      <c r="BW80" s="167"/>
      <c r="BX80" s="167"/>
      <c r="BY80" s="167"/>
      <c r="BZ80" s="167"/>
      <c r="CA80" s="167"/>
      <c r="CB80" s="167"/>
      <c r="CC80" s="167"/>
      <c r="CD80" s="167"/>
      <c r="CE80" s="167"/>
      <c r="CF80" s="167"/>
      <c r="CG80" s="167"/>
      <c r="CH80" s="167"/>
      <c r="CI80" s="166">
        <f t="shared" si="8"/>
        <v>20000</v>
      </c>
      <c r="CJ80" s="167"/>
      <c r="CK80" s="167"/>
      <c r="CL80" s="167"/>
      <c r="CM80" s="167"/>
      <c r="CN80" s="167"/>
      <c r="CO80" s="167"/>
      <c r="CP80" s="167"/>
      <c r="CQ80" s="167"/>
      <c r="CR80" s="167"/>
      <c r="CS80" s="167"/>
      <c r="CT80" s="168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</row>
    <row r="81" spans="1:188" s="24" customFormat="1" ht="28.5" customHeight="1">
      <c r="A81" s="172" t="s">
        <v>254</v>
      </c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  <c r="AJ81" s="176" t="s">
        <v>14</v>
      </c>
      <c r="AK81" s="176"/>
      <c r="AL81" s="176"/>
      <c r="AM81" s="176"/>
      <c r="AN81" s="176"/>
      <c r="AO81" s="176"/>
      <c r="AP81" s="142" t="s">
        <v>255</v>
      </c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28"/>
      <c r="BC81" s="28"/>
      <c r="BD81" s="28"/>
      <c r="BE81" s="28"/>
      <c r="BF81" s="28"/>
      <c r="BG81" s="28"/>
      <c r="BH81" s="166">
        <f>BH82</f>
        <v>20000</v>
      </c>
      <c r="BI81" s="175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166">
        <f>BU82</f>
        <v>0</v>
      </c>
      <c r="BV81" s="167"/>
      <c r="BW81" s="167"/>
      <c r="BX81" s="167"/>
      <c r="BY81" s="167"/>
      <c r="BZ81" s="167"/>
      <c r="CA81" s="167"/>
      <c r="CB81" s="167"/>
      <c r="CC81" s="167"/>
      <c r="CD81" s="167"/>
      <c r="CE81" s="167"/>
      <c r="CF81" s="167"/>
      <c r="CG81" s="167"/>
      <c r="CH81" s="167"/>
      <c r="CI81" s="166">
        <f t="shared" si="8"/>
        <v>20000</v>
      </c>
      <c r="CJ81" s="167"/>
      <c r="CK81" s="167"/>
      <c r="CL81" s="167"/>
      <c r="CM81" s="167"/>
      <c r="CN81" s="167"/>
      <c r="CO81" s="167"/>
      <c r="CP81" s="167"/>
      <c r="CQ81" s="167"/>
      <c r="CR81" s="167"/>
      <c r="CS81" s="167"/>
      <c r="CT81" s="168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</row>
    <row r="82" spans="1:188" s="24" customFormat="1" ht="58.5" customHeight="1">
      <c r="A82" s="172" t="s">
        <v>257</v>
      </c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6" t="s">
        <v>14</v>
      </c>
      <c r="AK82" s="176"/>
      <c r="AL82" s="176"/>
      <c r="AM82" s="176"/>
      <c r="AN82" s="176"/>
      <c r="AO82" s="176"/>
      <c r="AP82" s="142" t="s">
        <v>256</v>
      </c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28"/>
      <c r="BC82" s="28"/>
      <c r="BD82" s="28"/>
      <c r="BE82" s="28"/>
      <c r="BF82" s="28"/>
      <c r="BG82" s="28"/>
      <c r="BH82" s="166">
        <f>BH83</f>
        <v>20000</v>
      </c>
      <c r="BI82" s="175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166">
        <f>BU83</f>
        <v>0</v>
      </c>
      <c r="BV82" s="167"/>
      <c r="BW82" s="167"/>
      <c r="BX82" s="167"/>
      <c r="BY82" s="167"/>
      <c r="BZ82" s="167"/>
      <c r="CA82" s="167"/>
      <c r="CB82" s="167"/>
      <c r="CC82" s="167"/>
      <c r="CD82" s="167"/>
      <c r="CE82" s="167"/>
      <c r="CF82" s="167"/>
      <c r="CG82" s="167"/>
      <c r="CH82" s="167"/>
      <c r="CI82" s="166">
        <f t="shared" si="8"/>
        <v>20000</v>
      </c>
      <c r="CJ82" s="167"/>
      <c r="CK82" s="167"/>
      <c r="CL82" s="167"/>
      <c r="CM82" s="167"/>
      <c r="CN82" s="167"/>
      <c r="CO82" s="167"/>
      <c r="CP82" s="167"/>
      <c r="CQ82" s="167"/>
      <c r="CR82" s="167"/>
      <c r="CS82" s="167"/>
      <c r="CT82" s="168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</row>
    <row r="83" spans="1:188" s="24" customFormat="1" ht="27.75" customHeight="1">
      <c r="A83" s="172" t="s">
        <v>141</v>
      </c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6" t="s">
        <v>14</v>
      </c>
      <c r="AK83" s="176"/>
      <c r="AL83" s="176"/>
      <c r="AM83" s="176"/>
      <c r="AN83" s="176"/>
      <c r="AO83" s="176"/>
      <c r="AP83" s="142" t="s">
        <v>495</v>
      </c>
      <c r="AQ83" s="142"/>
      <c r="AR83" s="142"/>
      <c r="AS83" s="142"/>
      <c r="AT83" s="142"/>
      <c r="AU83" s="142"/>
      <c r="AV83" s="142"/>
      <c r="AW83" s="142"/>
      <c r="AX83" s="142"/>
      <c r="AY83" s="142"/>
      <c r="AZ83" s="142"/>
      <c r="BA83" s="142"/>
      <c r="BB83" s="37"/>
      <c r="BC83" s="37"/>
      <c r="BD83" s="37"/>
      <c r="BE83" s="37"/>
      <c r="BF83" s="37"/>
      <c r="BG83" s="37"/>
      <c r="BH83" s="166">
        <f>BH84</f>
        <v>20000</v>
      </c>
      <c r="BI83" s="175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174">
        <f>BU84</f>
        <v>0</v>
      </c>
      <c r="BV83" s="174"/>
      <c r="BW83" s="174"/>
      <c r="BX83" s="174"/>
      <c r="BY83" s="174"/>
      <c r="BZ83" s="174"/>
      <c r="CA83" s="174"/>
      <c r="CB83" s="174"/>
      <c r="CC83" s="174"/>
      <c r="CD83" s="174"/>
      <c r="CE83" s="174"/>
      <c r="CF83" s="174"/>
      <c r="CG83" s="174"/>
      <c r="CH83" s="174"/>
      <c r="CI83" s="166">
        <f t="shared" si="8"/>
        <v>20000</v>
      </c>
      <c r="CJ83" s="167"/>
      <c r="CK83" s="167"/>
      <c r="CL83" s="167"/>
      <c r="CM83" s="167"/>
      <c r="CN83" s="167"/>
      <c r="CO83" s="167"/>
      <c r="CP83" s="167"/>
      <c r="CQ83" s="167"/>
      <c r="CR83" s="167"/>
      <c r="CS83" s="167"/>
      <c r="CT83" s="168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</row>
    <row r="84" spans="1:188" s="24" customFormat="1" ht="18" customHeight="1">
      <c r="A84" s="172" t="s">
        <v>164</v>
      </c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42" t="s">
        <v>14</v>
      </c>
      <c r="AK84" s="142"/>
      <c r="AL84" s="142"/>
      <c r="AM84" s="142"/>
      <c r="AN84" s="142"/>
      <c r="AO84" s="142"/>
      <c r="AP84" s="142" t="s">
        <v>496</v>
      </c>
      <c r="AQ84" s="142"/>
      <c r="AR84" s="142"/>
      <c r="AS84" s="142"/>
      <c r="AT84" s="142"/>
      <c r="AU84" s="142"/>
      <c r="AV84" s="142"/>
      <c r="AW84" s="142"/>
      <c r="AX84" s="142"/>
      <c r="AY84" s="142"/>
      <c r="AZ84" s="142"/>
      <c r="BA84" s="142"/>
      <c r="BB84" s="28"/>
      <c r="BC84" s="28"/>
      <c r="BD84" s="28"/>
      <c r="BE84" s="28"/>
      <c r="BF84" s="28"/>
      <c r="BG84" s="28"/>
      <c r="BH84" s="166">
        <f>BH85</f>
        <v>20000</v>
      </c>
      <c r="BI84" s="175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166">
        <f>BU85</f>
        <v>0</v>
      </c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6">
        <f t="shared" si="8"/>
        <v>20000</v>
      </c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8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</row>
    <row r="85" spans="1:188" s="24" customFormat="1" ht="18" customHeight="1">
      <c r="A85" s="189" t="s">
        <v>258</v>
      </c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42" t="s">
        <v>14</v>
      </c>
      <c r="AK85" s="142"/>
      <c r="AL85" s="142"/>
      <c r="AM85" s="142"/>
      <c r="AN85" s="142"/>
      <c r="AO85" s="142"/>
      <c r="AP85" s="142" t="s">
        <v>497</v>
      </c>
      <c r="AQ85" s="142"/>
      <c r="AR85" s="142"/>
      <c r="AS85" s="142"/>
      <c r="AT85" s="142"/>
      <c r="AU85" s="142"/>
      <c r="AV85" s="142"/>
      <c r="AW85" s="142"/>
      <c r="AX85" s="142"/>
      <c r="AY85" s="142"/>
      <c r="AZ85" s="142"/>
      <c r="BA85" s="142"/>
      <c r="BB85" s="28"/>
      <c r="BC85" s="28"/>
      <c r="BD85" s="28"/>
      <c r="BE85" s="28"/>
      <c r="BF85" s="28"/>
      <c r="BG85" s="28"/>
      <c r="BH85" s="171">
        <f>SUM(BH86)</f>
        <v>20000</v>
      </c>
      <c r="BI85" s="171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171">
        <f>SUM(BU86)</f>
        <v>0</v>
      </c>
      <c r="BV85" s="171"/>
      <c r="BW85" s="171"/>
      <c r="BX85" s="171"/>
      <c r="BY85" s="171"/>
      <c r="BZ85" s="171"/>
      <c r="CA85" s="171"/>
      <c r="CB85" s="171"/>
      <c r="CC85" s="171"/>
      <c r="CD85" s="171"/>
      <c r="CE85" s="171"/>
      <c r="CF85" s="171"/>
      <c r="CG85" s="171"/>
      <c r="CH85" s="171"/>
      <c r="CI85" s="166">
        <f t="shared" si="8"/>
        <v>20000</v>
      </c>
      <c r="CJ85" s="167"/>
      <c r="CK85" s="167"/>
      <c r="CL85" s="167"/>
      <c r="CM85" s="167"/>
      <c r="CN85" s="167"/>
      <c r="CO85" s="167"/>
      <c r="CP85" s="167"/>
      <c r="CQ85" s="167"/>
      <c r="CR85" s="167"/>
      <c r="CS85" s="167"/>
      <c r="CT85" s="168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</row>
    <row r="86" spans="1:188" s="24" customFormat="1" ht="18" customHeight="1">
      <c r="A86" s="169" t="s">
        <v>147</v>
      </c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  <c r="AF86" s="170"/>
      <c r="AG86" s="170"/>
      <c r="AH86" s="170"/>
      <c r="AI86" s="170"/>
      <c r="AJ86" s="142" t="s">
        <v>14</v>
      </c>
      <c r="AK86" s="142"/>
      <c r="AL86" s="142"/>
      <c r="AM86" s="19"/>
      <c r="AN86" s="19"/>
      <c r="AO86" s="19"/>
      <c r="AP86" s="142" t="s">
        <v>498</v>
      </c>
      <c r="AQ86" s="142"/>
      <c r="AR86" s="142"/>
      <c r="AS86" s="142"/>
      <c r="AT86" s="142"/>
      <c r="AU86" s="142"/>
      <c r="AV86" s="142"/>
      <c r="AW86" s="142"/>
      <c r="AX86" s="142"/>
      <c r="AY86" s="142"/>
      <c r="AZ86" s="142"/>
      <c r="BA86" s="142"/>
      <c r="BB86" s="28"/>
      <c r="BC86" s="28"/>
      <c r="BD86" s="28"/>
      <c r="BE86" s="28"/>
      <c r="BF86" s="28"/>
      <c r="BG86" s="28"/>
      <c r="BH86" s="171">
        <v>20000</v>
      </c>
      <c r="BI86" s="171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166">
        <v>0</v>
      </c>
      <c r="BV86" s="167"/>
      <c r="BW86" s="167"/>
      <c r="BX86" s="167"/>
      <c r="BY86" s="167"/>
      <c r="BZ86" s="167"/>
      <c r="CA86" s="167"/>
      <c r="CB86" s="167"/>
      <c r="CC86" s="167"/>
      <c r="CD86" s="167"/>
      <c r="CE86" s="167"/>
      <c r="CF86" s="167"/>
      <c r="CG86" s="167"/>
      <c r="CH86" s="167"/>
      <c r="CI86" s="166">
        <f t="shared" si="8"/>
        <v>20000</v>
      </c>
      <c r="CJ86" s="167"/>
      <c r="CK86" s="167"/>
      <c r="CL86" s="167"/>
      <c r="CM86" s="167"/>
      <c r="CN86" s="167"/>
      <c r="CO86" s="167"/>
      <c r="CP86" s="167"/>
      <c r="CQ86" s="167"/>
      <c r="CR86" s="167"/>
      <c r="CS86" s="167"/>
      <c r="CT86" s="168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</row>
    <row r="87" spans="1:188" s="24" customFormat="1" ht="24.75" customHeight="1">
      <c r="A87" s="285" t="s">
        <v>507</v>
      </c>
      <c r="B87" s="286"/>
      <c r="C87" s="286"/>
      <c r="D87" s="286"/>
      <c r="E87" s="286"/>
      <c r="F87" s="286"/>
      <c r="G87" s="286"/>
      <c r="H87" s="286"/>
      <c r="I87" s="286"/>
      <c r="J87" s="286"/>
      <c r="K87" s="286"/>
      <c r="L87" s="286"/>
      <c r="M87" s="286"/>
      <c r="N87" s="286"/>
      <c r="O87" s="286"/>
      <c r="P87" s="286"/>
      <c r="Q87" s="286"/>
      <c r="R87" s="286"/>
      <c r="S87" s="286"/>
      <c r="T87" s="286"/>
      <c r="U87" s="286"/>
      <c r="V87" s="286"/>
      <c r="W87" s="286"/>
      <c r="X87" s="286"/>
      <c r="Y87" s="286"/>
      <c r="Z87" s="286"/>
      <c r="AA87" s="286"/>
      <c r="AB87" s="286"/>
      <c r="AC87" s="286"/>
      <c r="AD87" s="286"/>
      <c r="AE87" s="286"/>
      <c r="AF87" s="286"/>
      <c r="AG87" s="286"/>
      <c r="AH87" s="286"/>
      <c r="AI87" s="286"/>
      <c r="AJ87" s="176" t="s">
        <v>14</v>
      </c>
      <c r="AK87" s="176"/>
      <c r="AL87" s="176"/>
      <c r="AM87" s="176"/>
      <c r="AN87" s="176"/>
      <c r="AO87" s="176"/>
      <c r="AP87" s="142" t="s">
        <v>508</v>
      </c>
      <c r="AQ87" s="142"/>
      <c r="AR87" s="142"/>
      <c r="AS87" s="142"/>
      <c r="AT87" s="142"/>
      <c r="AU87" s="142"/>
      <c r="AV87" s="142"/>
      <c r="AW87" s="142"/>
      <c r="AX87" s="142"/>
      <c r="AY87" s="142"/>
      <c r="AZ87" s="142"/>
      <c r="BA87" s="142"/>
      <c r="BB87" s="28"/>
      <c r="BC87" s="28"/>
      <c r="BD87" s="28"/>
      <c r="BE87" s="28"/>
      <c r="BF87" s="28"/>
      <c r="BG87" s="28"/>
      <c r="BH87" s="166">
        <f>BH88</f>
        <v>80000</v>
      </c>
      <c r="BI87" s="175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166">
        <f>BU88</f>
        <v>0</v>
      </c>
      <c r="BV87" s="167"/>
      <c r="BW87" s="167"/>
      <c r="BX87" s="167"/>
      <c r="BY87" s="167"/>
      <c r="BZ87" s="167"/>
      <c r="CA87" s="167"/>
      <c r="CB87" s="167"/>
      <c r="CC87" s="167"/>
      <c r="CD87" s="167"/>
      <c r="CE87" s="167"/>
      <c r="CF87" s="167"/>
      <c r="CG87" s="167"/>
      <c r="CH87" s="167"/>
      <c r="CI87" s="166">
        <f aca="true" t="shared" si="9" ref="CI87:CI93">BH87-BU87</f>
        <v>80000</v>
      </c>
      <c r="CJ87" s="167"/>
      <c r="CK87" s="167"/>
      <c r="CL87" s="167"/>
      <c r="CM87" s="167"/>
      <c r="CN87" s="167"/>
      <c r="CO87" s="167"/>
      <c r="CP87" s="167"/>
      <c r="CQ87" s="167"/>
      <c r="CR87" s="167"/>
      <c r="CS87" s="167"/>
      <c r="CT87" s="168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</row>
    <row r="88" spans="1:188" s="24" customFormat="1" ht="52.5" customHeight="1">
      <c r="A88" s="172" t="s">
        <v>506</v>
      </c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  <c r="AI88" s="173"/>
      <c r="AJ88" s="176" t="s">
        <v>14</v>
      </c>
      <c r="AK88" s="176"/>
      <c r="AL88" s="176"/>
      <c r="AM88" s="176"/>
      <c r="AN88" s="176"/>
      <c r="AO88" s="176"/>
      <c r="AP88" s="142" t="s">
        <v>505</v>
      </c>
      <c r="AQ88" s="142"/>
      <c r="AR88" s="142"/>
      <c r="AS88" s="142"/>
      <c r="AT88" s="142"/>
      <c r="AU88" s="142"/>
      <c r="AV88" s="142"/>
      <c r="AW88" s="142"/>
      <c r="AX88" s="142"/>
      <c r="AY88" s="142"/>
      <c r="AZ88" s="142"/>
      <c r="BA88" s="142"/>
      <c r="BB88" s="28"/>
      <c r="BC88" s="28"/>
      <c r="BD88" s="28"/>
      <c r="BE88" s="28"/>
      <c r="BF88" s="28"/>
      <c r="BG88" s="28"/>
      <c r="BH88" s="166">
        <f>BH89</f>
        <v>80000</v>
      </c>
      <c r="BI88" s="175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166">
        <f>BU89</f>
        <v>0</v>
      </c>
      <c r="BV88" s="167"/>
      <c r="BW88" s="167"/>
      <c r="BX88" s="167"/>
      <c r="BY88" s="167"/>
      <c r="BZ88" s="167"/>
      <c r="CA88" s="167"/>
      <c r="CB88" s="167"/>
      <c r="CC88" s="167"/>
      <c r="CD88" s="167"/>
      <c r="CE88" s="167"/>
      <c r="CF88" s="167"/>
      <c r="CG88" s="167"/>
      <c r="CH88" s="167"/>
      <c r="CI88" s="166">
        <f t="shared" si="9"/>
        <v>80000</v>
      </c>
      <c r="CJ88" s="167"/>
      <c r="CK88" s="167"/>
      <c r="CL88" s="167"/>
      <c r="CM88" s="167"/>
      <c r="CN88" s="167"/>
      <c r="CO88" s="167"/>
      <c r="CP88" s="167"/>
      <c r="CQ88" s="167"/>
      <c r="CR88" s="167"/>
      <c r="CS88" s="167"/>
      <c r="CT88" s="168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</row>
    <row r="89" spans="1:188" s="24" customFormat="1" ht="38.25" customHeight="1">
      <c r="A89" s="172" t="s">
        <v>504</v>
      </c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  <c r="AI89" s="173"/>
      <c r="AJ89" s="176" t="s">
        <v>14</v>
      </c>
      <c r="AK89" s="176"/>
      <c r="AL89" s="176"/>
      <c r="AM89" s="176"/>
      <c r="AN89" s="176"/>
      <c r="AO89" s="176"/>
      <c r="AP89" s="142" t="s">
        <v>503</v>
      </c>
      <c r="AQ89" s="142"/>
      <c r="AR89" s="142"/>
      <c r="AS89" s="142"/>
      <c r="AT89" s="142"/>
      <c r="AU89" s="142"/>
      <c r="AV89" s="142"/>
      <c r="AW89" s="142"/>
      <c r="AX89" s="142"/>
      <c r="AY89" s="142"/>
      <c r="AZ89" s="142"/>
      <c r="BA89" s="142"/>
      <c r="BB89" s="28"/>
      <c r="BC89" s="28"/>
      <c r="BD89" s="28"/>
      <c r="BE89" s="28"/>
      <c r="BF89" s="28"/>
      <c r="BG89" s="28"/>
      <c r="BH89" s="166">
        <f>BH90</f>
        <v>80000</v>
      </c>
      <c r="BI89" s="175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166">
        <f>BU90</f>
        <v>0</v>
      </c>
      <c r="BV89" s="167"/>
      <c r="BW89" s="167"/>
      <c r="BX89" s="167"/>
      <c r="BY89" s="167"/>
      <c r="BZ89" s="167"/>
      <c r="CA89" s="167"/>
      <c r="CB89" s="167"/>
      <c r="CC89" s="167"/>
      <c r="CD89" s="167"/>
      <c r="CE89" s="167"/>
      <c r="CF89" s="167"/>
      <c r="CG89" s="167"/>
      <c r="CH89" s="167"/>
      <c r="CI89" s="166">
        <f t="shared" si="9"/>
        <v>80000</v>
      </c>
      <c r="CJ89" s="167"/>
      <c r="CK89" s="167"/>
      <c r="CL89" s="167"/>
      <c r="CM89" s="167"/>
      <c r="CN89" s="167"/>
      <c r="CO89" s="167"/>
      <c r="CP89" s="167"/>
      <c r="CQ89" s="167"/>
      <c r="CR89" s="167"/>
      <c r="CS89" s="167"/>
      <c r="CT89" s="168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</row>
    <row r="90" spans="1:188" s="24" customFormat="1" ht="27.75" customHeight="1">
      <c r="A90" s="172" t="s">
        <v>141</v>
      </c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  <c r="AI90" s="173"/>
      <c r="AJ90" s="176" t="s">
        <v>14</v>
      </c>
      <c r="AK90" s="176"/>
      <c r="AL90" s="176"/>
      <c r="AM90" s="176"/>
      <c r="AN90" s="176"/>
      <c r="AO90" s="176"/>
      <c r="AP90" s="142" t="s">
        <v>502</v>
      </c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37"/>
      <c r="BC90" s="37"/>
      <c r="BD90" s="37"/>
      <c r="BE90" s="37"/>
      <c r="BF90" s="37"/>
      <c r="BG90" s="37"/>
      <c r="BH90" s="166">
        <f>BH91</f>
        <v>80000</v>
      </c>
      <c r="BI90" s="175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174">
        <f>BU91</f>
        <v>0</v>
      </c>
      <c r="BV90" s="174"/>
      <c r="BW90" s="174"/>
      <c r="BX90" s="174"/>
      <c r="BY90" s="174"/>
      <c r="BZ90" s="174"/>
      <c r="CA90" s="174"/>
      <c r="CB90" s="174"/>
      <c r="CC90" s="174"/>
      <c r="CD90" s="174"/>
      <c r="CE90" s="174"/>
      <c r="CF90" s="174"/>
      <c r="CG90" s="174"/>
      <c r="CH90" s="174"/>
      <c r="CI90" s="166">
        <f t="shared" si="9"/>
        <v>80000</v>
      </c>
      <c r="CJ90" s="167"/>
      <c r="CK90" s="167"/>
      <c r="CL90" s="167"/>
      <c r="CM90" s="167"/>
      <c r="CN90" s="167"/>
      <c r="CO90" s="167"/>
      <c r="CP90" s="167"/>
      <c r="CQ90" s="167"/>
      <c r="CR90" s="167"/>
      <c r="CS90" s="167"/>
      <c r="CT90" s="168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</row>
    <row r="91" spans="1:188" s="24" customFormat="1" ht="18" customHeight="1">
      <c r="A91" s="172" t="s">
        <v>164</v>
      </c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42" t="s">
        <v>14</v>
      </c>
      <c r="AK91" s="142"/>
      <c r="AL91" s="142"/>
      <c r="AM91" s="142"/>
      <c r="AN91" s="142"/>
      <c r="AO91" s="142"/>
      <c r="AP91" s="142" t="s">
        <v>501</v>
      </c>
      <c r="AQ91" s="142"/>
      <c r="AR91" s="142"/>
      <c r="AS91" s="142"/>
      <c r="AT91" s="142"/>
      <c r="AU91" s="142"/>
      <c r="AV91" s="142"/>
      <c r="AW91" s="142"/>
      <c r="AX91" s="142"/>
      <c r="AY91" s="142"/>
      <c r="AZ91" s="142"/>
      <c r="BA91" s="142"/>
      <c r="BB91" s="28"/>
      <c r="BC91" s="28"/>
      <c r="BD91" s="28"/>
      <c r="BE91" s="28"/>
      <c r="BF91" s="28"/>
      <c r="BG91" s="28"/>
      <c r="BH91" s="166">
        <f>BH92</f>
        <v>80000</v>
      </c>
      <c r="BI91" s="175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166">
        <f>BU92</f>
        <v>0</v>
      </c>
      <c r="BV91" s="167"/>
      <c r="BW91" s="167"/>
      <c r="BX91" s="167"/>
      <c r="BY91" s="167"/>
      <c r="BZ91" s="167"/>
      <c r="CA91" s="167"/>
      <c r="CB91" s="167"/>
      <c r="CC91" s="167"/>
      <c r="CD91" s="167"/>
      <c r="CE91" s="167"/>
      <c r="CF91" s="167"/>
      <c r="CG91" s="167"/>
      <c r="CH91" s="167"/>
      <c r="CI91" s="166">
        <f t="shared" si="9"/>
        <v>80000</v>
      </c>
      <c r="CJ91" s="167"/>
      <c r="CK91" s="167"/>
      <c r="CL91" s="167"/>
      <c r="CM91" s="167"/>
      <c r="CN91" s="167"/>
      <c r="CO91" s="167"/>
      <c r="CP91" s="167"/>
      <c r="CQ91" s="167"/>
      <c r="CR91" s="167"/>
      <c r="CS91" s="167"/>
      <c r="CT91" s="168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</row>
    <row r="92" spans="1:188" s="24" customFormat="1" ht="18" customHeight="1">
      <c r="A92" s="189" t="s">
        <v>258</v>
      </c>
      <c r="B92" s="190"/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0"/>
      <c r="AH92" s="190"/>
      <c r="AI92" s="190"/>
      <c r="AJ92" s="142" t="s">
        <v>14</v>
      </c>
      <c r="AK92" s="142"/>
      <c r="AL92" s="142"/>
      <c r="AM92" s="142"/>
      <c r="AN92" s="142"/>
      <c r="AO92" s="142"/>
      <c r="AP92" s="142" t="s">
        <v>500</v>
      </c>
      <c r="AQ92" s="142"/>
      <c r="AR92" s="142"/>
      <c r="AS92" s="142"/>
      <c r="AT92" s="142"/>
      <c r="AU92" s="142"/>
      <c r="AV92" s="142"/>
      <c r="AW92" s="142"/>
      <c r="AX92" s="142"/>
      <c r="AY92" s="142"/>
      <c r="AZ92" s="142"/>
      <c r="BA92" s="142"/>
      <c r="BB92" s="28"/>
      <c r="BC92" s="28"/>
      <c r="BD92" s="28"/>
      <c r="BE92" s="28"/>
      <c r="BF92" s="28"/>
      <c r="BG92" s="28"/>
      <c r="BH92" s="171">
        <f>SUM(BH93)</f>
        <v>80000</v>
      </c>
      <c r="BI92" s="171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171">
        <f>SUM(BU93)</f>
        <v>0</v>
      </c>
      <c r="BV92" s="171"/>
      <c r="BW92" s="171"/>
      <c r="BX92" s="171"/>
      <c r="BY92" s="171"/>
      <c r="BZ92" s="171"/>
      <c r="CA92" s="171"/>
      <c r="CB92" s="171"/>
      <c r="CC92" s="171"/>
      <c r="CD92" s="171"/>
      <c r="CE92" s="171"/>
      <c r="CF92" s="171"/>
      <c r="CG92" s="171"/>
      <c r="CH92" s="171"/>
      <c r="CI92" s="166">
        <f t="shared" si="9"/>
        <v>80000</v>
      </c>
      <c r="CJ92" s="167"/>
      <c r="CK92" s="167"/>
      <c r="CL92" s="167"/>
      <c r="CM92" s="167"/>
      <c r="CN92" s="167"/>
      <c r="CO92" s="167"/>
      <c r="CP92" s="167"/>
      <c r="CQ92" s="167"/>
      <c r="CR92" s="167"/>
      <c r="CS92" s="167"/>
      <c r="CT92" s="168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</row>
    <row r="93" spans="1:188" s="24" customFormat="1" ht="18" customHeight="1">
      <c r="A93" s="169" t="s">
        <v>147</v>
      </c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42" t="s">
        <v>14</v>
      </c>
      <c r="AK93" s="142"/>
      <c r="AL93" s="142"/>
      <c r="AM93" s="19"/>
      <c r="AN93" s="19"/>
      <c r="AO93" s="19"/>
      <c r="AP93" s="142" t="s">
        <v>499</v>
      </c>
      <c r="AQ93" s="142"/>
      <c r="AR93" s="142"/>
      <c r="AS93" s="142"/>
      <c r="AT93" s="142"/>
      <c r="AU93" s="142"/>
      <c r="AV93" s="142"/>
      <c r="AW93" s="142"/>
      <c r="AX93" s="142"/>
      <c r="AY93" s="142"/>
      <c r="AZ93" s="142"/>
      <c r="BA93" s="142"/>
      <c r="BB93" s="28"/>
      <c r="BC93" s="28"/>
      <c r="BD93" s="28"/>
      <c r="BE93" s="28"/>
      <c r="BF93" s="28"/>
      <c r="BG93" s="28"/>
      <c r="BH93" s="171">
        <v>80000</v>
      </c>
      <c r="BI93" s="171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166">
        <v>0</v>
      </c>
      <c r="BV93" s="167"/>
      <c r="BW93" s="167"/>
      <c r="BX93" s="167"/>
      <c r="BY93" s="167"/>
      <c r="BZ93" s="167"/>
      <c r="CA93" s="167"/>
      <c r="CB93" s="167"/>
      <c r="CC93" s="167"/>
      <c r="CD93" s="167"/>
      <c r="CE93" s="167"/>
      <c r="CF93" s="167"/>
      <c r="CG93" s="167"/>
      <c r="CH93" s="167"/>
      <c r="CI93" s="166">
        <f t="shared" si="9"/>
        <v>80000</v>
      </c>
      <c r="CJ93" s="167"/>
      <c r="CK93" s="167"/>
      <c r="CL93" s="167"/>
      <c r="CM93" s="167"/>
      <c r="CN93" s="167"/>
      <c r="CO93" s="167"/>
      <c r="CP93" s="167"/>
      <c r="CQ93" s="167"/>
      <c r="CR93" s="167"/>
      <c r="CS93" s="167"/>
      <c r="CT93" s="168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</row>
    <row r="94" spans="1:98" s="45" customFormat="1" ht="24" customHeight="1">
      <c r="A94" s="287" t="s">
        <v>177</v>
      </c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30" t="s">
        <v>14</v>
      </c>
      <c r="AK94" s="130"/>
      <c r="AL94" s="130"/>
      <c r="AM94" s="17"/>
      <c r="AN94" s="17"/>
      <c r="AO94" s="17"/>
      <c r="AP94" s="131" t="s">
        <v>178</v>
      </c>
      <c r="AQ94" s="132"/>
      <c r="AR94" s="132"/>
      <c r="AS94" s="132"/>
      <c r="AT94" s="132"/>
      <c r="AU94" s="132"/>
      <c r="AV94" s="132"/>
      <c r="AW94" s="132"/>
      <c r="AX94" s="132"/>
      <c r="AY94" s="132"/>
      <c r="AZ94" s="132"/>
      <c r="BA94" s="133"/>
      <c r="BB94" s="44"/>
      <c r="BC94" s="44"/>
      <c r="BD94" s="44"/>
      <c r="BE94" s="44"/>
      <c r="BF94" s="44"/>
      <c r="BG94" s="44"/>
      <c r="BH94" s="134">
        <f>BH95+BH119</f>
        <v>6416900</v>
      </c>
      <c r="BI94" s="136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34">
        <f>BU95+BU119</f>
        <v>232133.29</v>
      </c>
      <c r="BV94" s="135"/>
      <c r="BW94" s="135"/>
      <c r="BX94" s="135"/>
      <c r="BY94" s="135"/>
      <c r="BZ94" s="135"/>
      <c r="CA94" s="135"/>
      <c r="CB94" s="135"/>
      <c r="CC94" s="135"/>
      <c r="CD94" s="135"/>
      <c r="CE94" s="135"/>
      <c r="CF94" s="135"/>
      <c r="CG94" s="135"/>
      <c r="CH94" s="135"/>
      <c r="CI94" s="180">
        <f t="shared" si="7"/>
        <v>6184766.71</v>
      </c>
      <c r="CJ94" s="181"/>
      <c r="CK94" s="181"/>
      <c r="CL94" s="181"/>
      <c r="CM94" s="181"/>
      <c r="CN94" s="181"/>
      <c r="CO94" s="181"/>
      <c r="CP94" s="181"/>
      <c r="CQ94" s="181"/>
      <c r="CR94" s="181"/>
      <c r="CS94" s="181"/>
      <c r="CT94" s="183"/>
    </row>
    <row r="95" spans="1:188" s="48" customFormat="1" ht="18" customHeight="1">
      <c r="A95" s="211" t="s">
        <v>182</v>
      </c>
      <c r="B95" s="212"/>
      <c r="C95" s="212"/>
      <c r="D95" s="212"/>
      <c r="E95" s="212"/>
      <c r="F95" s="212"/>
      <c r="G95" s="212"/>
      <c r="H95" s="212"/>
      <c r="I95" s="212"/>
      <c r="J95" s="212"/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2"/>
      <c r="AH95" s="212"/>
      <c r="AI95" s="212"/>
      <c r="AJ95" s="213" t="s">
        <v>14</v>
      </c>
      <c r="AK95" s="213"/>
      <c r="AL95" s="213"/>
      <c r="AM95" s="54"/>
      <c r="AN95" s="54"/>
      <c r="AO95" s="54"/>
      <c r="AP95" s="213" t="s">
        <v>183</v>
      </c>
      <c r="AQ95" s="213"/>
      <c r="AR95" s="213"/>
      <c r="AS95" s="213"/>
      <c r="AT95" s="213"/>
      <c r="AU95" s="213"/>
      <c r="AV95" s="213"/>
      <c r="AW95" s="213"/>
      <c r="AX95" s="213"/>
      <c r="AY95" s="213"/>
      <c r="AZ95" s="213"/>
      <c r="BA95" s="213"/>
      <c r="BB95" s="52"/>
      <c r="BC95" s="52"/>
      <c r="BD95" s="52"/>
      <c r="BE95" s="52"/>
      <c r="BF95" s="52"/>
      <c r="BG95" s="52"/>
      <c r="BH95" s="214">
        <f>BH106+BH96+BH113</f>
        <v>1376700</v>
      </c>
      <c r="BI95" s="215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214">
        <f>BU106+BU96+BU113</f>
        <v>0</v>
      </c>
      <c r="BV95" s="264"/>
      <c r="BW95" s="264"/>
      <c r="BX95" s="264"/>
      <c r="BY95" s="264"/>
      <c r="BZ95" s="264"/>
      <c r="CA95" s="264"/>
      <c r="CB95" s="264"/>
      <c r="CC95" s="264"/>
      <c r="CD95" s="264"/>
      <c r="CE95" s="264"/>
      <c r="CF95" s="264"/>
      <c r="CG95" s="264"/>
      <c r="CH95" s="264"/>
      <c r="CI95" s="229">
        <f t="shared" si="7"/>
        <v>1376700</v>
      </c>
      <c r="CJ95" s="230"/>
      <c r="CK95" s="230"/>
      <c r="CL95" s="230"/>
      <c r="CM95" s="230"/>
      <c r="CN95" s="230"/>
      <c r="CO95" s="230"/>
      <c r="CP95" s="230"/>
      <c r="CQ95" s="230"/>
      <c r="CR95" s="230"/>
      <c r="CS95" s="230"/>
      <c r="CT95" s="231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</row>
    <row r="96" spans="1:188" s="24" customFormat="1" ht="27.75" customHeight="1">
      <c r="A96" s="271" t="s">
        <v>184</v>
      </c>
      <c r="B96" s="272"/>
      <c r="C96" s="272"/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2"/>
      <c r="Q96" s="272"/>
      <c r="R96" s="272"/>
      <c r="S96" s="272"/>
      <c r="T96" s="272"/>
      <c r="U96" s="272"/>
      <c r="V96" s="272"/>
      <c r="W96" s="272"/>
      <c r="X96" s="272"/>
      <c r="Y96" s="272"/>
      <c r="Z96" s="272"/>
      <c r="AA96" s="272"/>
      <c r="AB96" s="272"/>
      <c r="AC96" s="272"/>
      <c r="AD96" s="272"/>
      <c r="AE96" s="272"/>
      <c r="AF96" s="272"/>
      <c r="AG96" s="272"/>
      <c r="AH96" s="272"/>
      <c r="AI96" s="272"/>
      <c r="AJ96" s="199" t="s">
        <v>14</v>
      </c>
      <c r="AK96" s="199"/>
      <c r="AL96" s="199"/>
      <c r="AM96" s="39"/>
      <c r="AN96" s="39"/>
      <c r="AO96" s="39"/>
      <c r="AP96" s="199" t="s">
        <v>185</v>
      </c>
      <c r="AQ96" s="199"/>
      <c r="AR96" s="199"/>
      <c r="AS96" s="199"/>
      <c r="AT96" s="199"/>
      <c r="AU96" s="199"/>
      <c r="AV96" s="199"/>
      <c r="AW96" s="199"/>
      <c r="AX96" s="199"/>
      <c r="AY96" s="199"/>
      <c r="AZ96" s="199"/>
      <c r="BA96" s="199"/>
      <c r="BB96" s="35"/>
      <c r="BC96" s="35"/>
      <c r="BD96" s="35"/>
      <c r="BE96" s="35"/>
      <c r="BF96" s="35"/>
      <c r="BG96" s="35"/>
      <c r="BH96" s="180">
        <f>BH97</f>
        <v>56000</v>
      </c>
      <c r="BI96" s="182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6"/>
      <c r="BU96" s="180">
        <f>BU97</f>
        <v>0</v>
      </c>
      <c r="BV96" s="299"/>
      <c r="BW96" s="299"/>
      <c r="BX96" s="299"/>
      <c r="BY96" s="299"/>
      <c r="BZ96" s="299"/>
      <c r="CA96" s="299"/>
      <c r="CB96" s="299"/>
      <c r="CC96" s="299"/>
      <c r="CD96" s="299"/>
      <c r="CE96" s="299"/>
      <c r="CF96" s="299"/>
      <c r="CG96" s="299"/>
      <c r="CH96" s="299"/>
      <c r="CI96" s="180">
        <f t="shared" si="7"/>
        <v>56000</v>
      </c>
      <c r="CJ96" s="181"/>
      <c r="CK96" s="181"/>
      <c r="CL96" s="181"/>
      <c r="CM96" s="181"/>
      <c r="CN96" s="181"/>
      <c r="CO96" s="181"/>
      <c r="CP96" s="181"/>
      <c r="CQ96" s="181"/>
      <c r="CR96" s="181"/>
      <c r="CS96" s="181"/>
      <c r="CT96" s="183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</row>
    <row r="97" spans="1:188" s="24" customFormat="1" ht="25.5" customHeight="1">
      <c r="A97" s="172" t="s">
        <v>186</v>
      </c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H97" s="173"/>
      <c r="AI97" s="173"/>
      <c r="AJ97" s="142" t="s">
        <v>14</v>
      </c>
      <c r="AK97" s="142"/>
      <c r="AL97" s="142"/>
      <c r="AM97" s="39"/>
      <c r="AN97" s="39"/>
      <c r="AO97" s="39"/>
      <c r="AP97" s="142" t="s">
        <v>187</v>
      </c>
      <c r="AQ97" s="142"/>
      <c r="AR97" s="142"/>
      <c r="AS97" s="142"/>
      <c r="AT97" s="142"/>
      <c r="AU97" s="142"/>
      <c r="AV97" s="142"/>
      <c r="AW97" s="142"/>
      <c r="AX97" s="142"/>
      <c r="AY97" s="142"/>
      <c r="AZ97" s="142"/>
      <c r="BA97" s="142"/>
      <c r="BB97" s="35"/>
      <c r="BC97" s="35"/>
      <c r="BD97" s="35"/>
      <c r="BE97" s="35"/>
      <c r="BF97" s="35"/>
      <c r="BG97" s="35"/>
      <c r="BH97" s="166">
        <f>BH98</f>
        <v>56000</v>
      </c>
      <c r="BI97" s="175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42"/>
      <c r="BU97" s="166">
        <f>BU98</f>
        <v>0</v>
      </c>
      <c r="BV97" s="190"/>
      <c r="BW97" s="190"/>
      <c r="BX97" s="190"/>
      <c r="BY97" s="190"/>
      <c r="BZ97" s="190"/>
      <c r="CA97" s="190"/>
      <c r="CB97" s="190"/>
      <c r="CC97" s="190"/>
      <c r="CD97" s="190"/>
      <c r="CE97" s="190"/>
      <c r="CF97" s="190"/>
      <c r="CG97" s="190"/>
      <c r="CH97" s="190"/>
      <c r="CI97" s="166">
        <f t="shared" si="7"/>
        <v>56000</v>
      </c>
      <c r="CJ97" s="167"/>
      <c r="CK97" s="167"/>
      <c r="CL97" s="167"/>
      <c r="CM97" s="167"/>
      <c r="CN97" s="167"/>
      <c r="CO97" s="167"/>
      <c r="CP97" s="167"/>
      <c r="CQ97" s="167"/>
      <c r="CR97" s="167"/>
      <c r="CS97" s="167"/>
      <c r="CT97" s="168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</row>
    <row r="98" spans="1:188" s="24" customFormat="1" ht="27" customHeight="1">
      <c r="A98" s="172" t="s">
        <v>141</v>
      </c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H98" s="173"/>
      <c r="AI98" s="173"/>
      <c r="AJ98" s="142" t="s">
        <v>14</v>
      </c>
      <c r="AK98" s="142"/>
      <c r="AL98" s="142"/>
      <c r="AM98" s="39"/>
      <c r="AN98" s="39"/>
      <c r="AO98" s="39"/>
      <c r="AP98" s="142" t="s">
        <v>330</v>
      </c>
      <c r="AQ98" s="142"/>
      <c r="AR98" s="142"/>
      <c r="AS98" s="142"/>
      <c r="AT98" s="142"/>
      <c r="AU98" s="142"/>
      <c r="AV98" s="142"/>
      <c r="AW98" s="142"/>
      <c r="AX98" s="142"/>
      <c r="AY98" s="142"/>
      <c r="AZ98" s="142"/>
      <c r="BA98" s="142"/>
      <c r="BB98" s="35"/>
      <c r="BC98" s="35"/>
      <c r="BD98" s="35"/>
      <c r="BE98" s="35"/>
      <c r="BF98" s="35"/>
      <c r="BG98" s="35"/>
      <c r="BH98" s="166">
        <f>BH99+BH104</f>
        <v>56000</v>
      </c>
      <c r="BI98" s="175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42"/>
      <c r="BU98" s="166">
        <f>BU99+BU104</f>
        <v>0</v>
      </c>
      <c r="BV98" s="190"/>
      <c r="BW98" s="190"/>
      <c r="BX98" s="190"/>
      <c r="BY98" s="190"/>
      <c r="BZ98" s="190"/>
      <c r="CA98" s="190"/>
      <c r="CB98" s="190"/>
      <c r="CC98" s="190"/>
      <c r="CD98" s="190"/>
      <c r="CE98" s="190"/>
      <c r="CF98" s="190"/>
      <c r="CG98" s="190"/>
      <c r="CH98" s="190"/>
      <c r="CI98" s="166">
        <f t="shared" si="7"/>
        <v>56000</v>
      </c>
      <c r="CJ98" s="167"/>
      <c r="CK98" s="167"/>
      <c r="CL98" s="167"/>
      <c r="CM98" s="167"/>
      <c r="CN98" s="167"/>
      <c r="CO98" s="167"/>
      <c r="CP98" s="167"/>
      <c r="CQ98" s="167"/>
      <c r="CR98" s="167"/>
      <c r="CS98" s="167"/>
      <c r="CT98" s="168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</row>
    <row r="99" spans="1:188" s="24" customFormat="1" ht="18" customHeight="1">
      <c r="A99" s="169" t="s">
        <v>164</v>
      </c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  <c r="AC99" s="170"/>
      <c r="AD99" s="170"/>
      <c r="AE99" s="170"/>
      <c r="AF99" s="170"/>
      <c r="AG99" s="170"/>
      <c r="AH99" s="170"/>
      <c r="AI99" s="170"/>
      <c r="AJ99" s="142" t="s">
        <v>14</v>
      </c>
      <c r="AK99" s="142"/>
      <c r="AL99" s="142"/>
      <c r="AM99" s="39"/>
      <c r="AN99" s="39"/>
      <c r="AO99" s="39"/>
      <c r="AP99" s="142" t="s">
        <v>331</v>
      </c>
      <c r="AQ99" s="142"/>
      <c r="AR99" s="142"/>
      <c r="AS99" s="142"/>
      <c r="AT99" s="142"/>
      <c r="AU99" s="142"/>
      <c r="AV99" s="142"/>
      <c r="AW99" s="142"/>
      <c r="AX99" s="142"/>
      <c r="AY99" s="142"/>
      <c r="AZ99" s="142"/>
      <c r="BA99" s="142"/>
      <c r="BB99" s="35"/>
      <c r="BC99" s="35"/>
      <c r="BD99" s="35"/>
      <c r="BE99" s="35"/>
      <c r="BF99" s="35"/>
      <c r="BG99" s="35"/>
      <c r="BH99" s="166">
        <f>BH100+BH103</f>
        <v>56000</v>
      </c>
      <c r="BI99" s="175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42"/>
      <c r="BU99" s="166">
        <f>BU100+BU103</f>
        <v>0</v>
      </c>
      <c r="BV99" s="190"/>
      <c r="BW99" s="190"/>
      <c r="BX99" s="190"/>
      <c r="BY99" s="190"/>
      <c r="BZ99" s="190"/>
      <c r="CA99" s="190"/>
      <c r="CB99" s="190"/>
      <c r="CC99" s="190"/>
      <c r="CD99" s="190"/>
      <c r="CE99" s="190"/>
      <c r="CF99" s="190"/>
      <c r="CG99" s="190"/>
      <c r="CH99" s="190"/>
      <c r="CI99" s="166">
        <f t="shared" si="7"/>
        <v>56000</v>
      </c>
      <c r="CJ99" s="167"/>
      <c r="CK99" s="167"/>
      <c r="CL99" s="167"/>
      <c r="CM99" s="167"/>
      <c r="CN99" s="167"/>
      <c r="CO99" s="167"/>
      <c r="CP99" s="167"/>
      <c r="CQ99" s="167"/>
      <c r="CR99" s="167"/>
      <c r="CS99" s="167"/>
      <c r="CT99" s="168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</row>
    <row r="100" spans="1:188" s="24" customFormat="1" ht="18" customHeight="1">
      <c r="A100" s="189" t="s">
        <v>258</v>
      </c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42" t="s">
        <v>14</v>
      </c>
      <c r="AK100" s="142"/>
      <c r="AL100" s="142"/>
      <c r="AM100" s="30"/>
      <c r="AN100" s="30"/>
      <c r="AO100" s="30"/>
      <c r="AP100" s="142" t="s">
        <v>332</v>
      </c>
      <c r="AQ100" s="142"/>
      <c r="AR100" s="142"/>
      <c r="AS100" s="142"/>
      <c r="AT100" s="142"/>
      <c r="AU100" s="142"/>
      <c r="AV100" s="142"/>
      <c r="AW100" s="142"/>
      <c r="AX100" s="142"/>
      <c r="AY100" s="142"/>
      <c r="AZ100" s="142"/>
      <c r="BA100" s="142"/>
      <c r="BB100" s="31"/>
      <c r="BC100" s="31"/>
      <c r="BD100" s="31"/>
      <c r="BE100" s="31"/>
      <c r="BF100" s="31"/>
      <c r="BG100" s="31"/>
      <c r="BH100" s="166">
        <f>BH101+BH102</f>
        <v>53000</v>
      </c>
      <c r="BI100" s="175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166">
        <f>BU101+BU102</f>
        <v>0</v>
      </c>
      <c r="BV100" s="167"/>
      <c r="BW100" s="167"/>
      <c r="BX100" s="167"/>
      <c r="BY100" s="167"/>
      <c r="BZ100" s="167"/>
      <c r="CA100" s="167"/>
      <c r="CB100" s="167"/>
      <c r="CC100" s="167"/>
      <c r="CD100" s="167"/>
      <c r="CE100" s="167"/>
      <c r="CF100" s="167"/>
      <c r="CG100" s="167"/>
      <c r="CH100" s="167"/>
      <c r="CI100" s="166">
        <f t="shared" si="7"/>
        <v>53000</v>
      </c>
      <c r="CJ100" s="167"/>
      <c r="CK100" s="167"/>
      <c r="CL100" s="167"/>
      <c r="CM100" s="167"/>
      <c r="CN100" s="167"/>
      <c r="CO100" s="167"/>
      <c r="CP100" s="167"/>
      <c r="CQ100" s="167"/>
      <c r="CR100" s="167"/>
      <c r="CS100" s="167"/>
      <c r="CT100" s="168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</row>
    <row r="101" spans="1:188" s="24" customFormat="1" ht="27" customHeight="1">
      <c r="A101" s="187" t="s">
        <v>333</v>
      </c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42" t="s">
        <v>14</v>
      </c>
      <c r="AK101" s="142"/>
      <c r="AL101" s="142"/>
      <c r="AM101" s="30"/>
      <c r="AN101" s="30"/>
      <c r="AO101" s="30"/>
      <c r="AP101" s="142" t="s">
        <v>334</v>
      </c>
      <c r="AQ101" s="142"/>
      <c r="AR101" s="142"/>
      <c r="AS101" s="142"/>
      <c r="AT101" s="142"/>
      <c r="AU101" s="142"/>
      <c r="AV101" s="142"/>
      <c r="AW101" s="142"/>
      <c r="AX101" s="142"/>
      <c r="AY101" s="142"/>
      <c r="AZ101" s="142"/>
      <c r="BA101" s="142"/>
      <c r="BB101" s="31"/>
      <c r="BC101" s="31"/>
      <c r="BD101" s="31"/>
      <c r="BE101" s="31"/>
      <c r="BF101" s="31"/>
      <c r="BG101" s="31"/>
      <c r="BH101" s="166">
        <v>50000</v>
      </c>
      <c r="BI101" s="175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166">
        <v>0</v>
      </c>
      <c r="BV101" s="167"/>
      <c r="BW101" s="167"/>
      <c r="BX101" s="167"/>
      <c r="BY101" s="167"/>
      <c r="BZ101" s="167"/>
      <c r="CA101" s="167"/>
      <c r="CB101" s="167"/>
      <c r="CC101" s="167"/>
      <c r="CD101" s="167"/>
      <c r="CE101" s="167"/>
      <c r="CF101" s="167"/>
      <c r="CG101" s="167"/>
      <c r="CH101" s="167"/>
      <c r="CI101" s="166">
        <f t="shared" si="7"/>
        <v>50000</v>
      </c>
      <c r="CJ101" s="167"/>
      <c r="CK101" s="167"/>
      <c r="CL101" s="167"/>
      <c r="CM101" s="167"/>
      <c r="CN101" s="167"/>
      <c r="CO101" s="167"/>
      <c r="CP101" s="167"/>
      <c r="CQ101" s="167"/>
      <c r="CR101" s="167"/>
      <c r="CS101" s="167"/>
      <c r="CT101" s="168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</row>
    <row r="102" spans="1:188" s="24" customFormat="1" ht="18" customHeight="1">
      <c r="A102" s="189" t="s">
        <v>147</v>
      </c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42" t="s">
        <v>14</v>
      </c>
      <c r="AK102" s="142"/>
      <c r="AL102" s="142"/>
      <c r="AM102" s="30"/>
      <c r="AN102" s="30"/>
      <c r="AO102" s="30"/>
      <c r="AP102" s="142" t="s">
        <v>335</v>
      </c>
      <c r="AQ102" s="142"/>
      <c r="AR102" s="142"/>
      <c r="AS102" s="142"/>
      <c r="AT102" s="142"/>
      <c r="AU102" s="142"/>
      <c r="AV102" s="142"/>
      <c r="AW102" s="142"/>
      <c r="AX102" s="142"/>
      <c r="AY102" s="142"/>
      <c r="AZ102" s="142"/>
      <c r="BA102" s="142"/>
      <c r="BB102" s="31"/>
      <c r="BC102" s="31"/>
      <c r="BD102" s="31"/>
      <c r="BE102" s="31"/>
      <c r="BF102" s="31"/>
      <c r="BG102" s="31"/>
      <c r="BH102" s="166">
        <v>3000</v>
      </c>
      <c r="BI102" s="175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166">
        <v>0</v>
      </c>
      <c r="BV102" s="167"/>
      <c r="BW102" s="167"/>
      <c r="BX102" s="167"/>
      <c r="BY102" s="167"/>
      <c r="BZ102" s="167"/>
      <c r="CA102" s="167"/>
      <c r="CB102" s="167"/>
      <c r="CC102" s="167"/>
      <c r="CD102" s="167"/>
      <c r="CE102" s="167"/>
      <c r="CF102" s="167"/>
      <c r="CG102" s="167"/>
      <c r="CH102" s="167"/>
      <c r="CI102" s="166">
        <f t="shared" si="7"/>
        <v>3000</v>
      </c>
      <c r="CJ102" s="167"/>
      <c r="CK102" s="167"/>
      <c r="CL102" s="167"/>
      <c r="CM102" s="167"/>
      <c r="CN102" s="167"/>
      <c r="CO102" s="167"/>
      <c r="CP102" s="167"/>
      <c r="CQ102" s="167"/>
      <c r="CR102" s="167"/>
      <c r="CS102" s="167"/>
      <c r="CT102" s="168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</row>
    <row r="103" spans="1:188" s="24" customFormat="1" ht="18" customHeight="1">
      <c r="A103" s="172" t="s">
        <v>163</v>
      </c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  <c r="AG103" s="173"/>
      <c r="AH103" s="173"/>
      <c r="AI103" s="173"/>
      <c r="AJ103" s="142" t="s">
        <v>14</v>
      </c>
      <c r="AK103" s="142"/>
      <c r="AL103" s="142"/>
      <c r="AM103" s="30"/>
      <c r="AN103" s="30"/>
      <c r="AO103" s="30"/>
      <c r="AP103" s="142" t="s">
        <v>336</v>
      </c>
      <c r="AQ103" s="142"/>
      <c r="AR103" s="142"/>
      <c r="AS103" s="142"/>
      <c r="AT103" s="142"/>
      <c r="AU103" s="142"/>
      <c r="AV103" s="142"/>
      <c r="AW103" s="142"/>
      <c r="AX103" s="142"/>
      <c r="AY103" s="142"/>
      <c r="AZ103" s="142"/>
      <c r="BA103" s="142"/>
      <c r="BB103" s="31"/>
      <c r="BC103" s="31"/>
      <c r="BD103" s="31"/>
      <c r="BE103" s="31"/>
      <c r="BF103" s="31"/>
      <c r="BG103" s="31"/>
      <c r="BH103" s="166">
        <v>3000</v>
      </c>
      <c r="BI103" s="175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166">
        <v>0</v>
      </c>
      <c r="BV103" s="167"/>
      <c r="BW103" s="167"/>
      <c r="BX103" s="167"/>
      <c r="BY103" s="167"/>
      <c r="BZ103" s="167"/>
      <c r="CA103" s="167"/>
      <c r="CB103" s="167"/>
      <c r="CC103" s="167"/>
      <c r="CD103" s="167"/>
      <c r="CE103" s="167"/>
      <c r="CF103" s="167"/>
      <c r="CG103" s="167"/>
      <c r="CH103" s="167"/>
      <c r="CI103" s="166">
        <f t="shared" si="7"/>
        <v>3000</v>
      </c>
      <c r="CJ103" s="167"/>
      <c r="CK103" s="167"/>
      <c r="CL103" s="167"/>
      <c r="CM103" s="167"/>
      <c r="CN103" s="167"/>
      <c r="CO103" s="167"/>
      <c r="CP103" s="167"/>
      <c r="CQ103" s="167"/>
      <c r="CR103" s="167"/>
      <c r="CS103" s="167"/>
      <c r="CT103" s="168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</row>
    <row r="104" spans="1:188" s="24" customFormat="1" ht="24.75" customHeight="1">
      <c r="A104" s="187" t="s">
        <v>157</v>
      </c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8"/>
      <c r="AI104" s="188"/>
      <c r="AJ104" s="142" t="s">
        <v>14</v>
      </c>
      <c r="AK104" s="142"/>
      <c r="AL104" s="142"/>
      <c r="AM104" s="142"/>
      <c r="AN104" s="142"/>
      <c r="AO104" s="142"/>
      <c r="AP104" s="142" t="s">
        <v>337</v>
      </c>
      <c r="AQ104" s="142"/>
      <c r="AR104" s="142"/>
      <c r="AS104" s="142"/>
      <c r="AT104" s="142"/>
      <c r="AU104" s="142"/>
      <c r="AV104" s="142"/>
      <c r="AW104" s="142"/>
      <c r="AX104" s="142"/>
      <c r="AY104" s="142"/>
      <c r="AZ104" s="142"/>
      <c r="BA104" s="142"/>
      <c r="BB104" s="28"/>
      <c r="BC104" s="28"/>
      <c r="BD104" s="28"/>
      <c r="BE104" s="28"/>
      <c r="BF104" s="28"/>
      <c r="BG104" s="28"/>
      <c r="BH104" s="166">
        <f>SUM(BH105)</f>
        <v>0</v>
      </c>
      <c r="BI104" s="175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166">
        <f>SUM(BU105)</f>
        <v>0</v>
      </c>
      <c r="BV104" s="167"/>
      <c r="BW104" s="167"/>
      <c r="BX104" s="167"/>
      <c r="BY104" s="167"/>
      <c r="BZ104" s="167"/>
      <c r="CA104" s="167"/>
      <c r="CB104" s="167"/>
      <c r="CC104" s="167"/>
      <c r="CD104" s="167"/>
      <c r="CE104" s="167"/>
      <c r="CF104" s="167"/>
      <c r="CG104" s="167"/>
      <c r="CH104" s="167"/>
      <c r="CI104" s="166">
        <f t="shared" si="7"/>
        <v>0</v>
      </c>
      <c r="CJ104" s="167"/>
      <c r="CK104" s="167"/>
      <c r="CL104" s="167"/>
      <c r="CM104" s="167"/>
      <c r="CN104" s="167"/>
      <c r="CO104" s="167"/>
      <c r="CP104" s="167"/>
      <c r="CQ104" s="167"/>
      <c r="CR104" s="167"/>
      <c r="CS104" s="167"/>
      <c r="CT104" s="168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</row>
    <row r="105" spans="1:188" s="24" customFormat="1" ht="27" customHeight="1">
      <c r="A105" s="187" t="s">
        <v>159</v>
      </c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88"/>
      <c r="AD105" s="188"/>
      <c r="AE105" s="188"/>
      <c r="AF105" s="188"/>
      <c r="AG105" s="188"/>
      <c r="AH105" s="188"/>
      <c r="AI105" s="188"/>
      <c r="AJ105" s="142" t="s">
        <v>14</v>
      </c>
      <c r="AK105" s="142"/>
      <c r="AL105" s="142"/>
      <c r="AM105" s="19"/>
      <c r="AN105" s="19"/>
      <c r="AO105" s="19"/>
      <c r="AP105" s="142" t="s">
        <v>338</v>
      </c>
      <c r="AQ105" s="142"/>
      <c r="AR105" s="142"/>
      <c r="AS105" s="142"/>
      <c r="AT105" s="142"/>
      <c r="AU105" s="142"/>
      <c r="AV105" s="142"/>
      <c r="AW105" s="142"/>
      <c r="AX105" s="142"/>
      <c r="AY105" s="142"/>
      <c r="AZ105" s="142"/>
      <c r="BA105" s="142"/>
      <c r="BB105" s="28"/>
      <c r="BC105" s="28"/>
      <c r="BD105" s="28"/>
      <c r="BE105" s="28"/>
      <c r="BF105" s="28"/>
      <c r="BG105" s="28"/>
      <c r="BH105" s="166">
        <v>0</v>
      </c>
      <c r="BI105" s="175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166">
        <v>0</v>
      </c>
      <c r="BV105" s="167"/>
      <c r="BW105" s="167"/>
      <c r="BX105" s="167"/>
      <c r="BY105" s="167"/>
      <c r="BZ105" s="167"/>
      <c r="CA105" s="167"/>
      <c r="CB105" s="167"/>
      <c r="CC105" s="167"/>
      <c r="CD105" s="167"/>
      <c r="CE105" s="167"/>
      <c r="CF105" s="167"/>
      <c r="CG105" s="167"/>
      <c r="CH105" s="167"/>
      <c r="CI105" s="166">
        <f t="shared" si="7"/>
        <v>0</v>
      </c>
      <c r="CJ105" s="167"/>
      <c r="CK105" s="167"/>
      <c r="CL105" s="167"/>
      <c r="CM105" s="167"/>
      <c r="CN105" s="167"/>
      <c r="CO105" s="167"/>
      <c r="CP105" s="167"/>
      <c r="CQ105" s="167"/>
      <c r="CR105" s="167"/>
      <c r="CS105" s="167"/>
      <c r="CT105" s="168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</row>
    <row r="106" spans="1:188" s="24" customFormat="1" ht="26.25" customHeight="1">
      <c r="A106" s="172" t="s">
        <v>188</v>
      </c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3"/>
      <c r="AG106" s="173"/>
      <c r="AH106" s="173"/>
      <c r="AI106" s="173"/>
      <c r="AJ106" s="142" t="s">
        <v>14</v>
      </c>
      <c r="AK106" s="142"/>
      <c r="AL106" s="142"/>
      <c r="AM106" s="19"/>
      <c r="AN106" s="19"/>
      <c r="AO106" s="19"/>
      <c r="AP106" s="142" t="s">
        <v>189</v>
      </c>
      <c r="AQ106" s="142"/>
      <c r="AR106" s="142"/>
      <c r="AS106" s="142"/>
      <c r="AT106" s="142"/>
      <c r="AU106" s="142"/>
      <c r="AV106" s="142"/>
      <c r="AW106" s="142"/>
      <c r="AX106" s="142"/>
      <c r="AY106" s="142"/>
      <c r="AZ106" s="142"/>
      <c r="BA106" s="142"/>
      <c r="BB106" s="41"/>
      <c r="BC106" s="41"/>
      <c r="BD106" s="41"/>
      <c r="BE106" s="41"/>
      <c r="BF106" s="41"/>
      <c r="BG106" s="41"/>
      <c r="BH106" s="171">
        <f>BH107</f>
        <v>1220700</v>
      </c>
      <c r="BI106" s="171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166">
        <f>BU107</f>
        <v>0</v>
      </c>
      <c r="BV106" s="167"/>
      <c r="BW106" s="167"/>
      <c r="BX106" s="167"/>
      <c r="BY106" s="167"/>
      <c r="BZ106" s="167"/>
      <c r="CA106" s="167"/>
      <c r="CB106" s="167"/>
      <c r="CC106" s="167"/>
      <c r="CD106" s="167"/>
      <c r="CE106" s="167"/>
      <c r="CF106" s="167"/>
      <c r="CG106" s="167"/>
      <c r="CH106" s="167"/>
      <c r="CI106" s="166">
        <f t="shared" si="7"/>
        <v>1220700</v>
      </c>
      <c r="CJ106" s="167"/>
      <c r="CK106" s="167"/>
      <c r="CL106" s="167"/>
      <c r="CM106" s="167"/>
      <c r="CN106" s="167"/>
      <c r="CO106" s="167"/>
      <c r="CP106" s="167"/>
      <c r="CQ106" s="167"/>
      <c r="CR106" s="167"/>
      <c r="CS106" s="167"/>
      <c r="CT106" s="168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</row>
    <row r="107" spans="1:188" s="24" customFormat="1" ht="78" customHeight="1">
      <c r="A107" s="172" t="s">
        <v>190</v>
      </c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42" t="s">
        <v>14</v>
      </c>
      <c r="AK107" s="142"/>
      <c r="AL107" s="142"/>
      <c r="AM107" s="19"/>
      <c r="AN107" s="19"/>
      <c r="AO107" s="19"/>
      <c r="AP107" s="142" t="s">
        <v>191</v>
      </c>
      <c r="AQ107" s="142"/>
      <c r="AR107" s="142"/>
      <c r="AS107" s="142"/>
      <c r="AT107" s="142"/>
      <c r="AU107" s="142"/>
      <c r="AV107" s="142"/>
      <c r="AW107" s="142"/>
      <c r="AX107" s="142"/>
      <c r="AY107" s="142"/>
      <c r="AZ107" s="142"/>
      <c r="BA107" s="142"/>
      <c r="BB107" s="41"/>
      <c r="BC107" s="41"/>
      <c r="BD107" s="41"/>
      <c r="BE107" s="41"/>
      <c r="BF107" s="41"/>
      <c r="BG107" s="41"/>
      <c r="BH107" s="166">
        <f>BH108</f>
        <v>1220700</v>
      </c>
      <c r="BI107" s="175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166">
        <f>BU108</f>
        <v>0</v>
      </c>
      <c r="BV107" s="167"/>
      <c r="BW107" s="167"/>
      <c r="BX107" s="167"/>
      <c r="BY107" s="167"/>
      <c r="BZ107" s="167"/>
      <c r="CA107" s="167"/>
      <c r="CB107" s="167"/>
      <c r="CC107" s="167"/>
      <c r="CD107" s="167"/>
      <c r="CE107" s="167"/>
      <c r="CF107" s="167"/>
      <c r="CG107" s="167"/>
      <c r="CH107" s="167"/>
      <c r="CI107" s="166">
        <f t="shared" si="7"/>
        <v>1220700</v>
      </c>
      <c r="CJ107" s="167"/>
      <c r="CK107" s="167"/>
      <c r="CL107" s="167"/>
      <c r="CM107" s="167"/>
      <c r="CN107" s="167"/>
      <c r="CO107" s="167"/>
      <c r="CP107" s="167"/>
      <c r="CQ107" s="167"/>
      <c r="CR107" s="167"/>
      <c r="CS107" s="167"/>
      <c r="CT107" s="168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</row>
    <row r="108" spans="1:188" s="24" customFormat="1" ht="81.75" customHeight="1">
      <c r="A108" s="196" t="s">
        <v>192</v>
      </c>
      <c r="B108" s="197"/>
      <c r="C108" s="197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9" t="s">
        <v>14</v>
      </c>
      <c r="AK108" s="199"/>
      <c r="AL108" s="199"/>
      <c r="AM108" s="30"/>
      <c r="AN108" s="30"/>
      <c r="AO108" s="30"/>
      <c r="AP108" s="199" t="s">
        <v>193</v>
      </c>
      <c r="AQ108" s="199"/>
      <c r="AR108" s="199"/>
      <c r="AS108" s="199"/>
      <c r="AT108" s="199"/>
      <c r="AU108" s="199"/>
      <c r="AV108" s="199"/>
      <c r="AW108" s="199"/>
      <c r="AX108" s="199"/>
      <c r="AY108" s="199"/>
      <c r="AZ108" s="199"/>
      <c r="BA108" s="199"/>
      <c r="BB108" s="41"/>
      <c r="BC108" s="41"/>
      <c r="BD108" s="41"/>
      <c r="BE108" s="41"/>
      <c r="BF108" s="41"/>
      <c r="BG108" s="41"/>
      <c r="BH108" s="180">
        <f>BH109</f>
        <v>1220700</v>
      </c>
      <c r="BI108" s="182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180">
        <f>BU109</f>
        <v>0</v>
      </c>
      <c r="BV108" s="181"/>
      <c r="BW108" s="181"/>
      <c r="BX108" s="181"/>
      <c r="BY108" s="181"/>
      <c r="BZ108" s="181"/>
      <c r="CA108" s="181"/>
      <c r="CB108" s="181"/>
      <c r="CC108" s="181"/>
      <c r="CD108" s="181"/>
      <c r="CE108" s="181"/>
      <c r="CF108" s="181"/>
      <c r="CG108" s="181"/>
      <c r="CH108" s="181"/>
      <c r="CI108" s="180">
        <f t="shared" si="7"/>
        <v>1220700</v>
      </c>
      <c r="CJ108" s="181"/>
      <c r="CK108" s="181"/>
      <c r="CL108" s="181"/>
      <c r="CM108" s="181"/>
      <c r="CN108" s="181"/>
      <c r="CO108" s="181"/>
      <c r="CP108" s="181"/>
      <c r="CQ108" s="181"/>
      <c r="CR108" s="181"/>
      <c r="CS108" s="181"/>
      <c r="CT108" s="183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</row>
    <row r="109" spans="1:188" s="24" customFormat="1" ht="18" customHeight="1">
      <c r="A109" s="172" t="s">
        <v>179</v>
      </c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3"/>
      <c r="AG109" s="173"/>
      <c r="AH109" s="173"/>
      <c r="AI109" s="173"/>
      <c r="AJ109" s="142" t="s">
        <v>14</v>
      </c>
      <c r="AK109" s="142"/>
      <c r="AL109" s="142"/>
      <c r="AM109" s="19"/>
      <c r="AN109" s="19"/>
      <c r="AO109" s="19"/>
      <c r="AP109" s="142" t="s">
        <v>194</v>
      </c>
      <c r="AQ109" s="142"/>
      <c r="AR109" s="142"/>
      <c r="AS109" s="142"/>
      <c r="AT109" s="142"/>
      <c r="AU109" s="142"/>
      <c r="AV109" s="142"/>
      <c r="AW109" s="142"/>
      <c r="AX109" s="142"/>
      <c r="AY109" s="142"/>
      <c r="AZ109" s="142"/>
      <c r="BA109" s="142"/>
      <c r="BB109" s="41"/>
      <c r="BC109" s="41"/>
      <c r="BD109" s="41"/>
      <c r="BE109" s="41"/>
      <c r="BF109" s="41"/>
      <c r="BG109" s="41"/>
      <c r="BH109" s="166">
        <f>BH110</f>
        <v>1220700</v>
      </c>
      <c r="BI109" s="175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166">
        <f>BU110</f>
        <v>0</v>
      </c>
      <c r="BV109" s="167"/>
      <c r="BW109" s="167"/>
      <c r="BX109" s="167"/>
      <c r="BY109" s="167"/>
      <c r="BZ109" s="167"/>
      <c r="CA109" s="167"/>
      <c r="CB109" s="167"/>
      <c r="CC109" s="167"/>
      <c r="CD109" s="167"/>
      <c r="CE109" s="167"/>
      <c r="CF109" s="167"/>
      <c r="CG109" s="167"/>
      <c r="CH109" s="167"/>
      <c r="CI109" s="166">
        <f t="shared" si="7"/>
        <v>1220700</v>
      </c>
      <c r="CJ109" s="167"/>
      <c r="CK109" s="167"/>
      <c r="CL109" s="167"/>
      <c r="CM109" s="167"/>
      <c r="CN109" s="167"/>
      <c r="CO109" s="167"/>
      <c r="CP109" s="167"/>
      <c r="CQ109" s="167"/>
      <c r="CR109" s="167"/>
      <c r="CS109" s="167"/>
      <c r="CT109" s="168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</row>
    <row r="110" spans="1:188" s="24" customFormat="1" ht="18" customHeight="1">
      <c r="A110" s="172" t="s">
        <v>164</v>
      </c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  <c r="AF110" s="173"/>
      <c r="AG110" s="173"/>
      <c r="AH110" s="173"/>
      <c r="AI110" s="173"/>
      <c r="AJ110" s="199" t="s">
        <v>14</v>
      </c>
      <c r="AK110" s="199"/>
      <c r="AL110" s="199"/>
      <c r="AM110" s="40"/>
      <c r="AN110" s="40"/>
      <c r="AO110" s="40"/>
      <c r="AP110" s="142" t="s">
        <v>195</v>
      </c>
      <c r="AQ110" s="142"/>
      <c r="AR110" s="142"/>
      <c r="AS110" s="142"/>
      <c r="AT110" s="142"/>
      <c r="AU110" s="142"/>
      <c r="AV110" s="142"/>
      <c r="AW110" s="142"/>
      <c r="AX110" s="142"/>
      <c r="AY110" s="142"/>
      <c r="AZ110" s="142"/>
      <c r="BA110" s="142"/>
      <c r="BB110" s="41"/>
      <c r="BC110" s="41"/>
      <c r="BD110" s="41"/>
      <c r="BE110" s="41"/>
      <c r="BF110" s="41"/>
      <c r="BG110" s="41"/>
      <c r="BH110" s="166">
        <f>BH111</f>
        <v>1220700</v>
      </c>
      <c r="BI110" s="175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166">
        <f>BU111</f>
        <v>0</v>
      </c>
      <c r="BV110" s="167"/>
      <c r="BW110" s="167"/>
      <c r="BX110" s="167"/>
      <c r="BY110" s="167"/>
      <c r="BZ110" s="167"/>
      <c r="CA110" s="167"/>
      <c r="CB110" s="167"/>
      <c r="CC110" s="167"/>
      <c r="CD110" s="167"/>
      <c r="CE110" s="167"/>
      <c r="CF110" s="167"/>
      <c r="CG110" s="167"/>
      <c r="CH110" s="167"/>
      <c r="CI110" s="166">
        <f t="shared" si="7"/>
        <v>1220700</v>
      </c>
      <c r="CJ110" s="167"/>
      <c r="CK110" s="167"/>
      <c r="CL110" s="167"/>
      <c r="CM110" s="167"/>
      <c r="CN110" s="167"/>
      <c r="CO110" s="167"/>
      <c r="CP110" s="167"/>
      <c r="CQ110" s="167"/>
      <c r="CR110" s="167"/>
      <c r="CS110" s="167"/>
      <c r="CT110" s="168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</row>
    <row r="111" spans="1:188" s="24" customFormat="1" ht="27" customHeight="1">
      <c r="A111" s="187" t="s">
        <v>180</v>
      </c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  <c r="AB111" s="188"/>
      <c r="AC111" s="188"/>
      <c r="AD111" s="188"/>
      <c r="AE111" s="188"/>
      <c r="AF111" s="188"/>
      <c r="AG111" s="188"/>
      <c r="AH111" s="188"/>
      <c r="AI111" s="188"/>
      <c r="AJ111" s="199" t="s">
        <v>14</v>
      </c>
      <c r="AK111" s="199"/>
      <c r="AL111" s="199"/>
      <c r="AM111" s="40"/>
      <c r="AN111" s="40"/>
      <c r="AO111" s="40"/>
      <c r="AP111" s="142" t="s">
        <v>196</v>
      </c>
      <c r="AQ111" s="142"/>
      <c r="AR111" s="142"/>
      <c r="AS111" s="142"/>
      <c r="AT111" s="142"/>
      <c r="AU111" s="142"/>
      <c r="AV111" s="142"/>
      <c r="AW111" s="142"/>
      <c r="AX111" s="142"/>
      <c r="AY111" s="142"/>
      <c r="AZ111" s="142"/>
      <c r="BA111" s="142"/>
      <c r="BB111" s="41"/>
      <c r="BC111" s="41"/>
      <c r="BD111" s="41"/>
      <c r="BE111" s="41"/>
      <c r="BF111" s="41"/>
      <c r="BG111" s="41"/>
      <c r="BH111" s="166">
        <f>SUM(BH112)</f>
        <v>1220700</v>
      </c>
      <c r="BI111" s="175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166">
        <f>SUM(BU112)</f>
        <v>0</v>
      </c>
      <c r="BV111" s="167"/>
      <c r="BW111" s="167"/>
      <c r="BX111" s="167"/>
      <c r="BY111" s="167"/>
      <c r="BZ111" s="167"/>
      <c r="CA111" s="167"/>
      <c r="CB111" s="167"/>
      <c r="CC111" s="167"/>
      <c r="CD111" s="167"/>
      <c r="CE111" s="167"/>
      <c r="CF111" s="167"/>
      <c r="CG111" s="167"/>
      <c r="CH111" s="167"/>
      <c r="CI111" s="166">
        <f t="shared" si="7"/>
        <v>1220700</v>
      </c>
      <c r="CJ111" s="167"/>
      <c r="CK111" s="167"/>
      <c r="CL111" s="167"/>
      <c r="CM111" s="167"/>
      <c r="CN111" s="167"/>
      <c r="CO111" s="167"/>
      <c r="CP111" s="167"/>
      <c r="CQ111" s="167"/>
      <c r="CR111" s="167"/>
      <c r="CS111" s="167"/>
      <c r="CT111" s="168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</row>
    <row r="112" spans="1:188" s="24" customFormat="1" ht="49.5" customHeight="1">
      <c r="A112" s="172" t="s">
        <v>181</v>
      </c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  <c r="AF112" s="173"/>
      <c r="AG112" s="173"/>
      <c r="AH112" s="173"/>
      <c r="AI112" s="173"/>
      <c r="AJ112" s="199" t="s">
        <v>14</v>
      </c>
      <c r="AK112" s="199"/>
      <c r="AL112" s="199"/>
      <c r="AM112" s="40"/>
      <c r="AN112" s="40"/>
      <c r="AO112" s="40"/>
      <c r="AP112" s="142" t="s">
        <v>197</v>
      </c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41"/>
      <c r="BC112" s="41"/>
      <c r="BD112" s="41"/>
      <c r="BE112" s="41"/>
      <c r="BF112" s="41"/>
      <c r="BG112" s="41"/>
      <c r="BH112" s="166">
        <v>1220700</v>
      </c>
      <c r="BI112" s="175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166">
        <v>0</v>
      </c>
      <c r="BV112" s="167"/>
      <c r="BW112" s="167"/>
      <c r="BX112" s="167"/>
      <c r="BY112" s="167"/>
      <c r="BZ112" s="167"/>
      <c r="CA112" s="167"/>
      <c r="CB112" s="167"/>
      <c r="CC112" s="167"/>
      <c r="CD112" s="167"/>
      <c r="CE112" s="167"/>
      <c r="CF112" s="167"/>
      <c r="CG112" s="167"/>
      <c r="CH112" s="167"/>
      <c r="CI112" s="166">
        <f t="shared" si="7"/>
        <v>1220700</v>
      </c>
      <c r="CJ112" s="167"/>
      <c r="CK112" s="167"/>
      <c r="CL112" s="167"/>
      <c r="CM112" s="167"/>
      <c r="CN112" s="167"/>
      <c r="CO112" s="167"/>
      <c r="CP112" s="167"/>
      <c r="CQ112" s="167"/>
      <c r="CR112" s="167"/>
      <c r="CS112" s="167"/>
      <c r="CT112" s="168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</row>
    <row r="113" spans="1:188" s="24" customFormat="1" ht="24" customHeight="1">
      <c r="A113" s="271" t="s">
        <v>320</v>
      </c>
      <c r="B113" s="272"/>
      <c r="C113" s="272"/>
      <c r="D113" s="272"/>
      <c r="E113" s="272"/>
      <c r="F113" s="272"/>
      <c r="G113" s="272"/>
      <c r="H113" s="272"/>
      <c r="I113" s="272"/>
      <c r="J113" s="272"/>
      <c r="K113" s="272"/>
      <c r="L113" s="272"/>
      <c r="M113" s="272"/>
      <c r="N113" s="272"/>
      <c r="O113" s="272"/>
      <c r="P113" s="272"/>
      <c r="Q113" s="272"/>
      <c r="R113" s="272"/>
      <c r="S113" s="272"/>
      <c r="T113" s="272"/>
      <c r="U113" s="272"/>
      <c r="V113" s="272"/>
      <c r="W113" s="272"/>
      <c r="X113" s="272"/>
      <c r="Y113" s="272"/>
      <c r="Z113" s="272"/>
      <c r="AA113" s="272"/>
      <c r="AB113" s="272"/>
      <c r="AC113" s="272"/>
      <c r="AD113" s="272"/>
      <c r="AE113" s="272"/>
      <c r="AF113" s="272"/>
      <c r="AG113" s="272"/>
      <c r="AH113" s="272"/>
      <c r="AI113" s="272"/>
      <c r="AJ113" s="199" t="s">
        <v>14</v>
      </c>
      <c r="AK113" s="199"/>
      <c r="AL113" s="199"/>
      <c r="AM113" s="199"/>
      <c r="AN113" s="199"/>
      <c r="AO113" s="199"/>
      <c r="AP113" s="199" t="s">
        <v>339</v>
      </c>
      <c r="AQ113" s="199"/>
      <c r="AR113" s="199"/>
      <c r="AS113" s="199"/>
      <c r="AT113" s="199"/>
      <c r="AU113" s="199"/>
      <c r="AV113" s="199"/>
      <c r="AW113" s="199"/>
      <c r="AX113" s="199"/>
      <c r="AY113" s="199"/>
      <c r="AZ113" s="199"/>
      <c r="BA113" s="199"/>
      <c r="BB113" s="31"/>
      <c r="BC113" s="31"/>
      <c r="BD113" s="31"/>
      <c r="BE113" s="31"/>
      <c r="BF113" s="31"/>
      <c r="BG113" s="31"/>
      <c r="BH113" s="180">
        <f>BH114</f>
        <v>100000</v>
      </c>
      <c r="BI113" s="18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180">
        <f>BU114</f>
        <v>0</v>
      </c>
      <c r="BV113" s="181"/>
      <c r="BW113" s="181"/>
      <c r="BX113" s="181"/>
      <c r="BY113" s="181"/>
      <c r="BZ113" s="181"/>
      <c r="CA113" s="181"/>
      <c r="CB113" s="181"/>
      <c r="CC113" s="181"/>
      <c r="CD113" s="181"/>
      <c r="CE113" s="181"/>
      <c r="CF113" s="181"/>
      <c r="CG113" s="181"/>
      <c r="CH113" s="181"/>
      <c r="CI113" s="180">
        <f t="shared" si="7"/>
        <v>100000</v>
      </c>
      <c r="CJ113" s="181"/>
      <c r="CK113" s="181"/>
      <c r="CL113" s="181"/>
      <c r="CM113" s="181"/>
      <c r="CN113" s="181"/>
      <c r="CO113" s="181"/>
      <c r="CP113" s="181"/>
      <c r="CQ113" s="181"/>
      <c r="CR113" s="181"/>
      <c r="CS113" s="181"/>
      <c r="CT113" s="183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</row>
    <row r="114" spans="1:188" s="24" customFormat="1" ht="132" customHeight="1">
      <c r="A114" s="203" t="s">
        <v>509</v>
      </c>
      <c r="B114" s="204"/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279" t="s">
        <v>14</v>
      </c>
      <c r="AK114" s="279"/>
      <c r="AL114" s="279"/>
      <c r="AM114" s="279"/>
      <c r="AN114" s="279"/>
      <c r="AO114" s="279"/>
      <c r="AP114" s="184" t="s">
        <v>340</v>
      </c>
      <c r="AQ114" s="184"/>
      <c r="AR114" s="184"/>
      <c r="AS114" s="184"/>
      <c r="AT114" s="184"/>
      <c r="AU114" s="184"/>
      <c r="AV114" s="184"/>
      <c r="AW114" s="184"/>
      <c r="AX114" s="184"/>
      <c r="AY114" s="184"/>
      <c r="AZ114" s="184"/>
      <c r="BA114" s="184"/>
      <c r="BB114" s="114"/>
      <c r="BC114" s="114"/>
      <c r="BD114" s="114"/>
      <c r="BE114" s="114"/>
      <c r="BF114" s="114"/>
      <c r="BG114" s="114"/>
      <c r="BH114" s="177">
        <f>BH115</f>
        <v>100000</v>
      </c>
      <c r="BI114" s="185"/>
      <c r="BJ114" s="115"/>
      <c r="BK114" s="115"/>
      <c r="BL114" s="115"/>
      <c r="BM114" s="115"/>
      <c r="BN114" s="115"/>
      <c r="BO114" s="115"/>
      <c r="BP114" s="115"/>
      <c r="BQ114" s="115"/>
      <c r="BR114" s="115"/>
      <c r="BS114" s="115"/>
      <c r="BT114" s="115"/>
      <c r="BU114" s="177">
        <f>BU115</f>
        <v>0</v>
      </c>
      <c r="BV114" s="178"/>
      <c r="BW114" s="178"/>
      <c r="BX114" s="178"/>
      <c r="BY114" s="178"/>
      <c r="BZ114" s="178"/>
      <c r="CA114" s="178"/>
      <c r="CB114" s="178"/>
      <c r="CC114" s="178"/>
      <c r="CD114" s="178"/>
      <c r="CE114" s="178"/>
      <c r="CF114" s="178"/>
      <c r="CG114" s="178"/>
      <c r="CH114" s="178"/>
      <c r="CI114" s="177">
        <f t="shared" si="7"/>
        <v>100000</v>
      </c>
      <c r="CJ114" s="178"/>
      <c r="CK114" s="178"/>
      <c r="CL114" s="178"/>
      <c r="CM114" s="178"/>
      <c r="CN114" s="178"/>
      <c r="CO114" s="178"/>
      <c r="CP114" s="178"/>
      <c r="CQ114" s="178"/>
      <c r="CR114" s="178"/>
      <c r="CS114" s="178"/>
      <c r="CT114" s="179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</row>
    <row r="115" spans="1:188" s="24" customFormat="1" ht="50.25" customHeight="1">
      <c r="A115" s="209" t="s">
        <v>141</v>
      </c>
      <c r="B115" s="210"/>
      <c r="C115" s="210"/>
      <c r="D115" s="210"/>
      <c r="E115" s="210"/>
      <c r="F115" s="210"/>
      <c r="G115" s="210"/>
      <c r="H115" s="210"/>
      <c r="I115" s="210"/>
      <c r="J115" s="210"/>
      <c r="K115" s="210"/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  <c r="V115" s="210"/>
      <c r="W115" s="210"/>
      <c r="X115" s="210"/>
      <c r="Y115" s="210"/>
      <c r="Z115" s="210"/>
      <c r="AA115" s="210"/>
      <c r="AB115" s="210"/>
      <c r="AC115" s="210"/>
      <c r="AD115" s="210"/>
      <c r="AE115" s="210"/>
      <c r="AF115" s="210"/>
      <c r="AG115" s="210"/>
      <c r="AH115" s="210"/>
      <c r="AI115" s="210"/>
      <c r="AJ115" s="176" t="s">
        <v>14</v>
      </c>
      <c r="AK115" s="176"/>
      <c r="AL115" s="176"/>
      <c r="AM115" s="176"/>
      <c r="AN115" s="176"/>
      <c r="AO115" s="176"/>
      <c r="AP115" s="142" t="s">
        <v>341</v>
      </c>
      <c r="AQ115" s="142"/>
      <c r="AR115" s="142"/>
      <c r="AS115" s="142"/>
      <c r="AT115" s="142"/>
      <c r="AU115" s="142"/>
      <c r="AV115" s="142"/>
      <c r="AW115" s="142"/>
      <c r="AX115" s="142"/>
      <c r="AY115" s="142"/>
      <c r="AZ115" s="142"/>
      <c r="BA115" s="142"/>
      <c r="BB115" s="37"/>
      <c r="BC115" s="37"/>
      <c r="BD115" s="37"/>
      <c r="BE115" s="37"/>
      <c r="BF115" s="37"/>
      <c r="BG115" s="37"/>
      <c r="BH115" s="166">
        <f>BH116</f>
        <v>100000</v>
      </c>
      <c r="BI115" s="175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171">
        <f>BU116</f>
        <v>0</v>
      </c>
      <c r="BV115" s="171"/>
      <c r="BW115" s="171"/>
      <c r="BX115" s="171"/>
      <c r="BY115" s="171"/>
      <c r="BZ115" s="171"/>
      <c r="CA115" s="171"/>
      <c r="CB115" s="171"/>
      <c r="CC115" s="171"/>
      <c r="CD115" s="171"/>
      <c r="CE115" s="171"/>
      <c r="CF115" s="171"/>
      <c r="CG115" s="171"/>
      <c r="CH115" s="171"/>
      <c r="CI115" s="166">
        <f t="shared" si="7"/>
        <v>100000</v>
      </c>
      <c r="CJ115" s="167"/>
      <c r="CK115" s="167"/>
      <c r="CL115" s="167"/>
      <c r="CM115" s="167"/>
      <c r="CN115" s="167"/>
      <c r="CO115" s="167"/>
      <c r="CP115" s="167"/>
      <c r="CQ115" s="167"/>
      <c r="CR115" s="167"/>
      <c r="CS115" s="167"/>
      <c r="CT115" s="168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</row>
    <row r="116" spans="1:188" s="24" customFormat="1" ht="18" customHeight="1">
      <c r="A116" s="172" t="s">
        <v>164</v>
      </c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3"/>
      <c r="AC116" s="173"/>
      <c r="AD116" s="173"/>
      <c r="AE116" s="173"/>
      <c r="AF116" s="173"/>
      <c r="AG116" s="173"/>
      <c r="AH116" s="173"/>
      <c r="AI116" s="173"/>
      <c r="AJ116" s="142" t="s">
        <v>14</v>
      </c>
      <c r="AK116" s="142"/>
      <c r="AL116" s="142"/>
      <c r="AM116" s="142"/>
      <c r="AN116" s="142"/>
      <c r="AO116" s="142"/>
      <c r="AP116" s="142" t="s">
        <v>342</v>
      </c>
      <c r="AQ116" s="142"/>
      <c r="AR116" s="142"/>
      <c r="AS116" s="142"/>
      <c r="AT116" s="142"/>
      <c r="AU116" s="142"/>
      <c r="AV116" s="142"/>
      <c r="AW116" s="142"/>
      <c r="AX116" s="142"/>
      <c r="AY116" s="142"/>
      <c r="AZ116" s="142"/>
      <c r="BA116" s="142"/>
      <c r="BB116" s="28"/>
      <c r="BC116" s="28"/>
      <c r="BD116" s="28"/>
      <c r="BE116" s="28"/>
      <c r="BF116" s="28"/>
      <c r="BG116" s="28"/>
      <c r="BH116" s="166">
        <f>BH117</f>
        <v>100000</v>
      </c>
      <c r="BI116" s="175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166">
        <f>BU117</f>
        <v>0</v>
      </c>
      <c r="BV116" s="167"/>
      <c r="BW116" s="167"/>
      <c r="BX116" s="167"/>
      <c r="BY116" s="167"/>
      <c r="BZ116" s="167"/>
      <c r="CA116" s="167"/>
      <c r="CB116" s="167"/>
      <c r="CC116" s="167"/>
      <c r="CD116" s="167"/>
      <c r="CE116" s="167"/>
      <c r="CF116" s="167"/>
      <c r="CG116" s="167"/>
      <c r="CH116" s="167"/>
      <c r="CI116" s="166">
        <f t="shared" si="7"/>
        <v>100000</v>
      </c>
      <c r="CJ116" s="167"/>
      <c r="CK116" s="167"/>
      <c r="CL116" s="167"/>
      <c r="CM116" s="167"/>
      <c r="CN116" s="167"/>
      <c r="CO116" s="167"/>
      <c r="CP116" s="167"/>
      <c r="CQ116" s="167"/>
      <c r="CR116" s="167"/>
      <c r="CS116" s="167"/>
      <c r="CT116" s="168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</row>
    <row r="117" spans="1:188" s="24" customFormat="1" ht="18" customHeight="1">
      <c r="A117" s="189" t="s">
        <v>258</v>
      </c>
      <c r="B117" s="190"/>
      <c r="C117" s="190"/>
      <c r="D117" s="190"/>
      <c r="E117" s="190"/>
      <c r="F117" s="190"/>
      <c r="G117" s="190"/>
      <c r="H117" s="190"/>
      <c r="I117" s="190"/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  <c r="T117" s="190"/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  <c r="AF117" s="190"/>
      <c r="AG117" s="190"/>
      <c r="AH117" s="190"/>
      <c r="AI117" s="190"/>
      <c r="AJ117" s="142" t="s">
        <v>14</v>
      </c>
      <c r="AK117" s="142"/>
      <c r="AL117" s="142"/>
      <c r="AM117" s="142"/>
      <c r="AN117" s="142"/>
      <c r="AO117" s="142"/>
      <c r="AP117" s="142" t="s">
        <v>343</v>
      </c>
      <c r="AQ117" s="142"/>
      <c r="AR117" s="142"/>
      <c r="AS117" s="142"/>
      <c r="AT117" s="142"/>
      <c r="AU117" s="142"/>
      <c r="AV117" s="142"/>
      <c r="AW117" s="142"/>
      <c r="AX117" s="142"/>
      <c r="AY117" s="142"/>
      <c r="AZ117" s="142"/>
      <c r="BA117" s="142"/>
      <c r="BB117" s="28"/>
      <c r="BC117" s="28"/>
      <c r="BD117" s="28"/>
      <c r="BE117" s="28"/>
      <c r="BF117" s="28"/>
      <c r="BG117" s="28"/>
      <c r="BH117" s="171">
        <f>SUM(BH118)</f>
        <v>100000</v>
      </c>
      <c r="BI117" s="171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171">
        <f>SUM(BU118)</f>
        <v>0</v>
      </c>
      <c r="BV117" s="171"/>
      <c r="BW117" s="171"/>
      <c r="BX117" s="171"/>
      <c r="BY117" s="171"/>
      <c r="BZ117" s="171"/>
      <c r="CA117" s="171"/>
      <c r="CB117" s="171"/>
      <c r="CC117" s="171"/>
      <c r="CD117" s="171"/>
      <c r="CE117" s="171"/>
      <c r="CF117" s="171"/>
      <c r="CG117" s="171"/>
      <c r="CH117" s="171"/>
      <c r="CI117" s="166">
        <f t="shared" si="7"/>
        <v>100000</v>
      </c>
      <c r="CJ117" s="167"/>
      <c r="CK117" s="167"/>
      <c r="CL117" s="167"/>
      <c r="CM117" s="167"/>
      <c r="CN117" s="167"/>
      <c r="CO117" s="167"/>
      <c r="CP117" s="167"/>
      <c r="CQ117" s="167"/>
      <c r="CR117" s="167"/>
      <c r="CS117" s="167"/>
      <c r="CT117" s="168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</row>
    <row r="118" spans="1:188" s="24" customFormat="1" ht="27.75" customHeight="1">
      <c r="A118" s="187" t="s">
        <v>333</v>
      </c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  <c r="AA118" s="188"/>
      <c r="AB118" s="188"/>
      <c r="AC118" s="188"/>
      <c r="AD118" s="188"/>
      <c r="AE118" s="188"/>
      <c r="AF118" s="188"/>
      <c r="AG118" s="188"/>
      <c r="AH118" s="188"/>
      <c r="AI118" s="188"/>
      <c r="AJ118" s="142" t="s">
        <v>14</v>
      </c>
      <c r="AK118" s="142"/>
      <c r="AL118" s="142"/>
      <c r="AM118" s="19"/>
      <c r="AN118" s="19"/>
      <c r="AO118" s="19"/>
      <c r="AP118" s="142" t="s">
        <v>344</v>
      </c>
      <c r="AQ118" s="142"/>
      <c r="AR118" s="142"/>
      <c r="AS118" s="142"/>
      <c r="AT118" s="142"/>
      <c r="AU118" s="142"/>
      <c r="AV118" s="142"/>
      <c r="AW118" s="142"/>
      <c r="AX118" s="142"/>
      <c r="AY118" s="142"/>
      <c r="AZ118" s="142"/>
      <c r="BA118" s="142"/>
      <c r="BB118" s="28"/>
      <c r="BC118" s="28"/>
      <c r="BD118" s="28"/>
      <c r="BE118" s="28"/>
      <c r="BF118" s="28"/>
      <c r="BG118" s="28"/>
      <c r="BH118" s="171">
        <v>100000</v>
      </c>
      <c r="BI118" s="171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166">
        <v>0</v>
      </c>
      <c r="BV118" s="167"/>
      <c r="BW118" s="167"/>
      <c r="BX118" s="167"/>
      <c r="BY118" s="167"/>
      <c r="BZ118" s="167"/>
      <c r="CA118" s="167"/>
      <c r="CB118" s="167"/>
      <c r="CC118" s="167"/>
      <c r="CD118" s="167"/>
      <c r="CE118" s="167"/>
      <c r="CF118" s="167"/>
      <c r="CG118" s="167"/>
      <c r="CH118" s="167"/>
      <c r="CI118" s="166">
        <f aca="true" t="shared" si="10" ref="CI118:CI138">BH118-BU118</f>
        <v>100000</v>
      </c>
      <c r="CJ118" s="167"/>
      <c r="CK118" s="167"/>
      <c r="CL118" s="167"/>
      <c r="CM118" s="167"/>
      <c r="CN118" s="167"/>
      <c r="CO118" s="167"/>
      <c r="CP118" s="167"/>
      <c r="CQ118" s="167"/>
      <c r="CR118" s="167"/>
      <c r="CS118" s="167"/>
      <c r="CT118" s="168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</row>
    <row r="119" spans="1:188" s="48" customFormat="1" ht="18" customHeight="1">
      <c r="A119" s="211" t="s">
        <v>198</v>
      </c>
      <c r="B119" s="212"/>
      <c r="C119" s="212"/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  <c r="AH119" s="212"/>
      <c r="AI119" s="212"/>
      <c r="AJ119" s="213" t="s">
        <v>14</v>
      </c>
      <c r="AK119" s="213"/>
      <c r="AL119" s="213"/>
      <c r="AM119" s="54"/>
      <c r="AN119" s="54"/>
      <c r="AO119" s="54"/>
      <c r="AP119" s="213" t="s">
        <v>199</v>
      </c>
      <c r="AQ119" s="213"/>
      <c r="AR119" s="213"/>
      <c r="AS119" s="213"/>
      <c r="AT119" s="213"/>
      <c r="AU119" s="213"/>
      <c r="AV119" s="213"/>
      <c r="AW119" s="213"/>
      <c r="AX119" s="213"/>
      <c r="AY119" s="213"/>
      <c r="AZ119" s="213"/>
      <c r="BA119" s="213"/>
      <c r="BB119" s="52"/>
      <c r="BC119" s="52"/>
      <c r="BD119" s="52"/>
      <c r="BE119" s="52"/>
      <c r="BF119" s="52"/>
      <c r="BG119" s="52"/>
      <c r="BH119" s="214">
        <f>BH120+BH126</f>
        <v>5040200</v>
      </c>
      <c r="BI119" s="215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214">
        <f>BU120+BU126</f>
        <v>232133.29</v>
      </c>
      <c r="BV119" s="264"/>
      <c r="BW119" s="264"/>
      <c r="BX119" s="264"/>
      <c r="BY119" s="264"/>
      <c r="BZ119" s="264"/>
      <c r="CA119" s="264"/>
      <c r="CB119" s="264"/>
      <c r="CC119" s="264"/>
      <c r="CD119" s="264"/>
      <c r="CE119" s="264"/>
      <c r="CF119" s="264"/>
      <c r="CG119" s="264"/>
      <c r="CH119" s="264"/>
      <c r="CI119" s="229">
        <f t="shared" si="10"/>
        <v>4808066.71</v>
      </c>
      <c r="CJ119" s="230"/>
      <c r="CK119" s="230"/>
      <c r="CL119" s="230"/>
      <c r="CM119" s="230"/>
      <c r="CN119" s="230"/>
      <c r="CO119" s="230"/>
      <c r="CP119" s="230"/>
      <c r="CQ119" s="230"/>
      <c r="CR119" s="230"/>
      <c r="CS119" s="230"/>
      <c r="CT119" s="231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7"/>
      <c r="DY119" s="47"/>
      <c r="DZ119" s="47"/>
      <c r="EA119" s="47"/>
      <c r="EB119" s="47"/>
      <c r="EC119" s="47"/>
      <c r="ED119" s="47"/>
      <c r="EE119" s="47"/>
      <c r="EF119" s="47"/>
      <c r="EG119" s="47"/>
      <c r="EH119" s="47"/>
      <c r="EI119" s="47"/>
      <c r="EJ119" s="47"/>
      <c r="EK119" s="47"/>
      <c r="EL119" s="47"/>
      <c r="EM119" s="47"/>
      <c r="EN119" s="47"/>
      <c r="EO119" s="47"/>
      <c r="EP119" s="47"/>
      <c r="EQ119" s="47"/>
      <c r="ER119" s="47"/>
      <c r="ES119" s="47"/>
      <c r="ET119" s="47"/>
      <c r="EU119" s="47"/>
      <c r="EV119" s="47"/>
      <c r="EW119" s="47"/>
      <c r="EX119" s="47"/>
      <c r="EY119" s="47"/>
      <c r="EZ119" s="47"/>
      <c r="FA119" s="47"/>
      <c r="FB119" s="47"/>
      <c r="FC119" s="47"/>
      <c r="FD119" s="47"/>
      <c r="FE119" s="47"/>
      <c r="FF119" s="47"/>
      <c r="FG119" s="47"/>
      <c r="FH119" s="47"/>
      <c r="FI119" s="47"/>
      <c r="FJ119" s="47"/>
      <c r="FK119" s="47"/>
      <c r="FL119" s="47"/>
      <c r="FM119" s="47"/>
      <c r="FN119" s="47"/>
      <c r="FO119" s="47"/>
      <c r="FP119" s="47"/>
      <c r="FQ119" s="47"/>
      <c r="FR119" s="47"/>
      <c r="FS119" s="47"/>
      <c r="FT119" s="47"/>
      <c r="FU119" s="47"/>
      <c r="FV119" s="47"/>
      <c r="FW119" s="47"/>
      <c r="FX119" s="47"/>
      <c r="FY119" s="47"/>
      <c r="FZ119" s="47"/>
      <c r="GA119" s="47"/>
      <c r="GB119" s="47"/>
      <c r="GC119" s="47"/>
      <c r="GD119" s="47"/>
      <c r="GE119" s="47"/>
      <c r="GF119" s="47"/>
    </row>
    <row r="120" spans="1:188" s="24" customFormat="1" ht="26.25" customHeight="1">
      <c r="A120" s="271" t="s">
        <v>345</v>
      </c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  <c r="L120" s="272"/>
      <c r="M120" s="272"/>
      <c r="N120" s="272"/>
      <c r="O120" s="272"/>
      <c r="P120" s="272"/>
      <c r="Q120" s="272"/>
      <c r="R120" s="272"/>
      <c r="S120" s="272"/>
      <c r="T120" s="272"/>
      <c r="U120" s="272"/>
      <c r="V120" s="272"/>
      <c r="W120" s="272"/>
      <c r="X120" s="272"/>
      <c r="Y120" s="272"/>
      <c r="Z120" s="272"/>
      <c r="AA120" s="272"/>
      <c r="AB120" s="272"/>
      <c r="AC120" s="272"/>
      <c r="AD120" s="272"/>
      <c r="AE120" s="272"/>
      <c r="AF120" s="272"/>
      <c r="AG120" s="272"/>
      <c r="AH120" s="272"/>
      <c r="AI120" s="272"/>
      <c r="AJ120" s="292" t="s">
        <v>14</v>
      </c>
      <c r="AK120" s="292"/>
      <c r="AL120" s="292"/>
      <c r="AM120" s="77"/>
      <c r="AN120" s="77"/>
      <c r="AO120" s="77"/>
      <c r="AP120" s="199" t="s">
        <v>346</v>
      </c>
      <c r="AQ120" s="199"/>
      <c r="AR120" s="199"/>
      <c r="AS120" s="199"/>
      <c r="AT120" s="199"/>
      <c r="AU120" s="199"/>
      <c r="AV120" s="199"/>
      <c r="AW120" s="199"/>
      <c r="AX120" s="199"/>
      <c r="AY120" s="199"/>
      <c r="AZ120" s="199"/>
      <c r="BA120" s="199"/>
      <c r="BB120" s="31"/>
      <c r="BC120" s="31"/>
      <c r="BD120" s="31"/>
      <c r="BE120" s="31"/>
      <c r="BF120" s="31"/>
      <c r="BG120" s="31"/>
      <c r="BH120" s="180">
        <f>BH121</f>
        <v>3587800</v>
      </c>
      <c r="BI120" s="182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180">
        <f>BU121</f>
        <v>0</v>
      </c>
      <c r="BV120" s="181"/>
      <c r="BW120" s="181"/>
      <c r="BX120" s="181"/>
      <c r="BY120" s="181"/>
      <c r="BZ120" s="181"/>
      <c r="CA120" s="181"/>
      <c r="CB120" s="181"/>
      <c r="CC120" s="181"/>
      <c r="CD120" s="181"/>
      <c r="CE120" s="181"/>
      <c r="CF120" s="181"/>
      <c r="CG120" s="181"/>
      <c r="CH120" s="181"/>
      <c r="CI120" s="180">
        <f t="shared" si="10"/>
        <v>3587800</v>
      </c>
      <c r="CJ120" s="181"/>
      <c r="CK120" s="181"/>
      <c r="CL120" s="181"/>
      <c r="CM120" s="181"/>
      <c r="CN120" s="181"/>
      <c r="CO120" s="181"/>
      <c r="CP120" s="181"/>
      <c r="CQ120" s="181"/>
      <c r="CR120" s="181"/>
      <c r="CS120" s="181"/>
      <c r="CT120" s="183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</row>
    <row r="121" spans="1:188" s="24" customFormat="1" ht="70.5" customHeight="1">
      <c r="A121" s="203" t="s">
        <v>347</v>
      </c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/>
      <c r="AF121" s="204"/>
      <c r="AG121" s="204"/>
      <c r="AH121" s="204"/>
      <c r="AI121" s="205"/>
      <c r="AJ121" s="184" t="s">
        <v>14</v>
      </c>
      <c r="AK121" s="184"/>
      <c r="AL121" s="184"/>
      <c r="AM121" s="116"/>
      <c r="AN121" s="116"/>
      <c r="AO121" s="116"/>
      <c r="AP121" s="184" t="s">
        <v>348</v>
      </c>
      <c r="AQ121" s="184"/>
      <c r="AR121" s="184"/>
      <c r="AS121" s="184"/>
      <c r="AT121" s="184"/>
      <c r="AU121" s="184"/>
      <c r="AV121" s="184"/>
      <c r="AW121" s="184"/>
      <c r="AX121" s="184"/>
      <c r="AY121" s="184"/>
      <c r="AZ121" s="184"/>
      <c r="BA121" s="184"/>
      <c r="BB121" s="114"/>
      <c r="BC121" s="114"/>
      <c r="BD121" s="114"/>
      <c r="BE121" s="114"/>
      <c r="BF121" s="114"/>
      <c r="BG121" s="114"/>
      <c r="BH121" s="177">
        <f>BH123</f>
        <v>3587800</v>
      </c>
      <c r="BI121" s="185"/>
      <c r="BJ121" s="117"/>
      <c r="BK121" s="117"/>
      <c r="BL121" s="117"/>
      <c r="BM121" s="117"/>
      <c r="BN121" s="117"/>
      <c r="BO121" s="117"/>
      <c r="BP121" s="117"/>
      <c r="BQ121" s="117"/>
      <c r="BR121" s="117"/>
      <c r="BS121" s="117"/>
      <c r="BT121" s="117"/>
      <c r="BU121" s="177">
        <f>BU123</f>
        <v>0</v>
      </c>
      <c r="BV121" s="178"/>
      <c r="BW121" s="178"/>
      <c r="BX121" s="178"/>
      <c r="BY121" s="178"/>
      <c r="BZ121" s="178"/>
      <c r="CA121" s="178"/>
      <c r="CB121" s="178"/>
      <c r="CC121" s="178"/>
      <c r="CD121" s="178"/>
      <c r="CE121" s="178"/>
      <c r="CF121" s="178"/>
      <c r="CG121" s="178"/>
      <c r="CH121" s="178"/>
      <c r="CI121" s="177">
        <f t="shared" si="10"/>
        <v>3587800</v>
      </c>
      <c r="CJ121" s="178"/>
      <c r="CK121" s="178"/>
      <c r="CL121" s="178"/>
      <c r="CM121" s="178"/>
      <c r="CN121" s="178"/>
      <c r="CO121" s="178"/>
      <c r="CP121" s="178"/>
      <c r="CQ121" s="178"/>
      <c r="CR121" s="178"/>
      <c r="CS121" s="178"/>
      <c r="CT121" s="179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</row>
    <row r="122" spans="1:188" s="24" customFormat="1" ht="26.25" customHeight="1">
      <c r="A122" s="172" t="s">
        <v>349</v>
      </c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  <c r="AF122" s="173"/>
      <c r="AG122" s="173"/>
      <c r="AH122" s="173"/>
      <c r="AI122" s="173"/>
      <c r="AJ122" s="142" t="s">
        <v>14</v>
      </c>
      <c r="AK122" s="142"/>
      <c r="AL122" s="142"/>
      <c r="AM122" s="19"/>
      <c r="AN122" s="19"/>
      <c r="AO122" s="19"/>
      <c r="AP122" s="142" t="s">
        <v>350</v>
      </c>
      <c r="AQ122" s="142"/>
      <c r="AR122" s="142"/>
      <c r="AS122" s="142"/>
      <c r="AT122" s="142"/>
      <c r="AU122" s="142"/>
      <c r="AV122" s="142"/>
      <c r="AW122" s="142"/>
      <c r="AX122" s="142"/>
      <c r="AY122" s="142"/>
      <c r="AZ122" s="142"/>
      <c r="BA122" s="142"/>
      <c r="BB122" s="28"/>
      <c r="BC122" s="28"/>
      <c r="BD122" s="28"/>
      <c r="BE122" s="28"/>
      <c r="BF122" s="28"/>
      <c r="BG122" s="28"/>
      <c r="BH122" s="166">
        <f>BH123+BH127</f>
        <v>3887800</v>
      </c>
      <c r="BI122" s="175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166">
        <f>BU123+BU127</f>
        <v>0</v>
      </c>
      <c r="BV122" s="167"/>
      <c r="BW122" s="167"/>
      <c r="BX122" s="167"/>
      <c r="BY122" s="167"/>
      <c r="BZ122" s="167"/>
      <c r="CA122" s="167"/>
      <c r="CB122" s="167"/>
      <c r="CC122" s="167"/>
      <c r="CD122" s="167"/>
      <c r="CE122" s="167"/>
      <c r="CF122" s="167"/>
      <c r="CG122" s="167"/>
      <c r="CH122" s="167"/>
      <c r="CI122" s="166">
        <f t="shared" si="10"/>
        <v>3887800</v>
      </c>
      <c r="CJ122" s="167"/>
      <c r="CK122" s="167"/>
      <c r="CL122" s="167"/>
      <c r="CM122" s="167"/>
      <c r="CN122" s="167"/>
      <c r="CO122" s="167"/>
      <c r="CP122" s="167"/>
      <c r="CQ122" s="167"/>
      <c r="CR122" s="167"/>
      <c r="CS122" s="167"/>
      <c r="CT122" s="168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</row>
    <row r="123" spans="1:188" s="24" customFormat="1" ht="18" customHeight="1">
      <c r="A123" s="169" t="s">
        <v>164</v>
      </c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  <c r="Z123" s="170"/>
      <c r="AA123" s="170"/>
      <c r="AB123" s="170"/>
      <c r="AC123" s="170"/>
      <c r="AD123" s="170"/>
      <c r="AE123" s="170"/>
      <c r="AF123" s="170"/>
      <c r="AG123" s="170"/>
      <c r="AH123" s="170"/>
      <c r="AI123" s="170"/>
      <c r="AJ123" s="142" t="s">
        <v>14</v>
      </c>
      <c r="AK123" s="142"/>
      <c r="AL123" s="142"/>
      <c r="AM123" s="19"/>
      <c r="AN123" s="19"/>
      <c r="AO123" s="19"/>
      <c r="AP123" s="142" t="s">
        <v>351</v>
      </c>
      <c r="AQ123" s="142"/>
      <c r="AR123" s="142"/>
      <c r="AS123" s="142"/>
      <c r="AT123" s="142"/>
      <c r="AU123" s="142"/>
      <c r="AV123" s="142"/>
      <c r="AW123" s="142"/>
      <c r="AX123" s="142"/>
      <c r="AY123" s="142"/>
      <c r="AZ123" s="142"/>
      <c r="BA123" s="142"/>
      <c r="BB123" s="28"/>
      <c r="BC123" s="28"/>
      <c r="BD123" s="28"/>
      <c r="BE123" s="28"/>
      <c r="BF123" s="28"/>
      <c r="BG123" s="28"/>
      <c r="BH123" s="166">
        <f>BH124</f>
        <v>3587800</v>
      </c>
      <c r="BI123" s="175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166">
        <f>BU124</f>
        <v>0</v>
      </c>
      <c r="BV123" s="167"/>
      <c r="BW123" s="167"/>
      <c r="BX123" s="167"/>
      <c r="BY123" s="167"/>
      <c r="BZ123" s="167"/>
      <c r="CA123" s="167"/>
      <c r="CB123" s="167"/>
      <c r="CC123" s="167"/>
      <c r="CD123" s="167"/>
      <c r="CE123" s="167"/>
      <c r="CF123" s="167"/>
      <c r="CG123" s="167"/>
      <c r="CH123" s="167"/>
      <c r="CI123" s="166">
        <f t="shared" si="10"/>
        <v>3587800</v>
      </c>
      <c r="CJ123" s="167"/>
      <c r="CK123" s="167"/>
      <c r="CL123" s="167"/>
      <c r="CM123" s="167"/>
      <c r="CN123" s="167"/>
      <c r="CO123" s="167"/>
      <c r="CP123" s="167"/>
      <c r="CQ123" s="167"/>
      <c r="CR123" s="167"/>
      <c r="CS123" s="167"/>
      <c r="CT123" s="168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</row>
    <row r="124" spans="1:188" s="24" customFormat="1" ht="18" customHeight="1">
      <c r="A124" s="189" t="s">
        <v>258</v>
      </c>
      <c r="B124" s="190"/>
      <c r="C124" s="190"/>
      <c r="D124" s="190"/>
      <c r="E124" s="190"/>
      <c r="F124" s="190"/>
      <c r="G124" s="190"/>
      <c r="H124" s="190"/>
      <c r="I124" s="190"/>
      <c r="J124" s="190"/>
      <c r="K124" s="190"/>
      <c r="L124" s="190"/>
      <c r="M124" s="190"/>
      <c r="N124" s="190"/>
      <c r="O124" s="190"/>
      <c r="P124" s="190"/>
      <c r="Q124" s="190"/>
      <c r="R124" s="190"/>
      <c r="S124" s="190"/>
      <c r="T124" s="190"/>
      <c r="U124" s="190"/>
      <c r="V124" s="190"/>
      <c r="W124" s="190"/>
      <c r="X124" s="190"/>
      <c r="Y124" s="190"/>
      <c r="Z124" s="190"/>
      <c r="AA124" s="190"/>
      <c r="AB124" s="190"/>
      <c r="AC124" s="190"/>
      <c r="AD124" s="190"/>
      <c r="AE124" s="190"/>
      <c r="AF124" s="190"/>
      <c r="AG124" s="190"/>
      <c r="AH124" s="190"/>
      <c r="AI124" s="190"/>
      <c r="AJ124" s="142" t="s">
        <v>14</v>
      </c>
      <c r="AK124" s="142"/>
      <c r="AL124" s="142"/>
      <c r="AM124" s="19"/>
      <c r="AN124" s="19"/>
      <c r="AO124" s="19"/>
      <c r="AP124" s="142" t="s">
        <v>352</v>
      </c>
      <c r="AQ124" s="142"/>
      <c r="AR124" s="142"/>
      <c r="AS124" s="142"/>
      <c r="AT124" s="142"/>
      <c r="AU124" s="142"/>
      <c r="AV124" s="142"/>
      <c r="AW124" s="142"/>
      <c r="AX124" s="142"/>
      <c r="AY124" s="142"/>
      <c r="AZ124" s="142"/>
      <c r="BA124" s="142"/>
      <c r="BB124" s="28"/>
      <c r="BC124" s="28"/>
      <c r="BD124" s="28"/>
      <c r="BE124" s="28"/>
      <c r="BF124" s="28"/>
      <c r="BG124" s="28"/>
      <c r="BH124" s="166">
        <f>BH125</f>
        <v>3587800</v>
      </c>
      <c r="BI124" s="175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166">
        <f>BU125</f>
        <v>0</v>
      </c>
      <c r="BV124" s="167"/>
      <c r="BW124" s="167"/>
      <c r="BX124" s="167"/>
      <c r="BY124" s="167"/>
      <c r="BZ124" s="167"/>
      <c r="CA124" s="167"/>
      <c r="CB124" s="167"/>
      <c r="CC124" s="167"/>
      <c r="CD124" s="167"/>
      <c r="CE124" s="167"/>
      <c r="CF124" s="167"/>
      <c r="CG124" s="167"/>
      <c r="CH124" s="167"/>
      <c r="CI124" s="166">
        <f t="shared" si="10"/>
        <v>3587800</v>
      </c>
      <c r="CJ124" s="167"/>
      <c r="CK124" s="167"/>
      <c r="CL124" s="167"/>
      <c r="CM124" s="167"/>
      <c r="CN124" s="167"/>
      <c r="CO124" s="167"/>
      <c r="CP124" s="167"/>
      <c r="CQ124" s="167"/>
      <c r="CR124" s="167"/>
      <c r="CS124" s="167"/>
      <c r="CT124" s="168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</row>
    <row r="125" spans="1:188" s="24" customFormat="1" ht="26.25" customHeight="1">
      <c r="A125" s="187" t="s">
        <v>333</v>
      </c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  <c r="R125" s="188"/>
      <c r="S125" s="188"/>
      <c r="T125" s="188"/>
      <c r="U125" s="188"/>
      <c r="V125" s="188"/>
      <c r="W125" s="188"/>
      <c r="X125" s="188"/>
      <c r="Y125" s="188"/>
      <c r="Z125" s="188"/>
      <c r="AA125" s="188"/>
      <c r="AB125" s="188"/>
      <c r="AC125" s="188"/>
      <c r="AD125" s="188"/>
      <c r="AE125" s="188"/>
      <c r="AF125" s="188"/>
      <c r="AG125" s="188"/>
      <c r="AH125" s="188"/>
      <c r="AI125" s="188"/>
      <c r="AJ125" s="142" t="s">
        <v>14</v>
      </c>
      <c r="AK125" s="142"/>
      <c r="AL125" s="142"/>
      <c r="AM125" s="19"/>
      <c r="AN125" s="19"/>
      <c r="AO125" s="19"/>
      <c r="AP125" s="142" t="s">
        <v>353</v>
      </c>
      <c r="AQ125" s="142"/>
      <c r="AR125" s="142"/>
      <c r="AS125" s="142"/>
      <c r="AT125" s="142"/>
      <c r="AU125" s="142"/>
      <c r="AV125" s="142"/>
      <c r="AW125" s="142"/>
      <c r="AX125" s="142"/>
      <c r="AY125" s="142"/>
      <c r="AZ125" s="142"/>
      <c r="BA125" s="142"/>
      <c r="BB125" s="28"/>
      <c r="BC125" s="28"/>
      <c r="BD125" s="28"/>
      <c r="BE125" s="28"/>
      <c r="BF125" s="28"/>
      <c r="BG125" s="28"/>
      <c r="BH125" s="166">
        <v>3587800</v>
      </c>
      <c r="BI125" s="175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166">
        <v>0</v>
      </c>
      <c r="BV125" s="167"/>
      <c r="BW125" s="167"/>
      <c r="BX125" s="167"/>
      <c r="BY125" s="167"/>
      <c r="BZ125" s="167"/>
      <c r="CA125" s="167"/>
      <c r="CB125" s="167"/>
      <c r="CC125" s="167"/>
      <c r="CD125" s="167"/>
      <c r="CE125" s="167"/>
      <c r="CF125" s="167"/>
      <c r="CG125" s="167"/>
      <c r="CH125" s="167"/>
      <c r="CI125" s="166">
        <f t="shared" si="10"/>
        <v>3587800</v>
      </c>
      <c r="CJ125" s="167"/>
      <c r="CK125" s="167"/>
      <c r="CL125" s="167"/>
      <c r="CM125" s="167"/>
      <c r="CN125" s="167"/>
      <c r="CO125" s="167"/>
      <c r="CP125" s="167"/>
      <c r="CQ125" s="167"/>
      <c r="CR125" s="167"/>
      <c r="CS125" s="167"/>
      <c r="CT125" s="168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</row>
    <row r="126" spans="1:188" s="24" customFormat="1" ht="34.5" customHeight="1">
      <c r="A126" s="196" t="s">
        <v>320</v>
      </c>
      <c r="B126" s="197"/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9" t="s">
        <v>14</v>
      </c>
      <c r="AK126" s="199"/>
      <c r="AL126" s="199"/>
      <c r="AM126" s="30"/>
      <c r="AN126" s="30"/>
      <c r="AO126" s="30"/>
      <c r="AP126" s="199" t="s">
        <v>354</v>
      </c>
      <c r="AQ126" s="199"/>
      <c r="AR126" s="199"/>
      <c r="AS126" s="199"/>
      <c r="AT126" s="199"/>
      <c r="AU126" s="199"/>
      <c r="AV126" s="199"/>
      <c r="AW126" s="199"/>
      <c r="AX126" s="199"/>
      <c r="AY126" s="199"/>
      <c r="AZ126" s="199"/>
      <c r="BA126" s="199"/>
      <c r="BB126" s="31"/>
      <c r="BC126" s="31"/>
      <c r="BD126" s="31"/>
      <c r="BE126" s="31"/>
      <c r="BF126" s="31"/>
      <c r="BG126" s="31"/>
      <c r="BH126" s="180">
        <f>BH127+BH132</f>
        <v>1452400</v>
      </c>
      <c r="BI126" s="182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180">
        <f>BU127+BU132</f>
        <v>232133.29</v>
      </c>
      <c r="BV126" s="181"/>
      <c r="BW126" s="181"/>
      <c r="BX126" s="181"/>
      <c r="BY126" s="181"/>
      <c r="BZ126" s="181"/>
      <c r="CA126" s="181"/>
      <c r="CB126" s="181"/>
      <c r="CC126" s="181"/>
      <c r="CD126" s="181"/>
      <c r="CE126" s="181"/>
      <c r="CF126" s="181"/>
      <c r="CG126" s="181"/>
      <c r="CH126" s="181"/>
      <c r="CI126" s="180">
        <f t="shared" si="10"/>
        <v>1220266.71</v>
      </c>
      <c r="CJ126" s="181"/>
      <c r="CK126" s="181"/>
      <c r="CL126" s="181"/>
      <c r="CM126" s="181"/>
      <c r="CN126" s="181"/>
      <c r="CO126" s="181"/>
      <c r="CP126" s="181"/>
      <c r="CQ126" s="181"/>
      <c r="CR126" s="181"/>
      <c r="CS126" s="181"/>
      <c r="CT126" s="183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</row>
    <row r="127" spans="1:188" s="24" customFormat="1" ht="65.25" customHeight="1">
      <c r="A127" s="191" t="s">
        <v>356</v>
      </c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84" t="s">
        <v>14</v>
      </c>
      <c r="AK127" s="184"/>
      <c r="AL127" s="184"/>
      <c r="AM127" s="184"/>
      <c r="AN127" s="184"/>
      <c r="AO127" s="184"/>
      <c r="AP127" s="184" t="s">
        <v>355</v>
      </c>
      <c r="AQ127" s="184"/>
      <c r="AR127" s="184"/>
      <c r="AS127" s="184"/>
      <c r="AT127" s="184"/>
      <c r="AU127" s="184"/>
      <c r="AV127" s="184"/>
      <c r="AW127" s="184"/>
      <c r="AX127" s="184"/>
      <c r="AY127" s="184"/>
      <c r="AZ127" s="184"/>
      <c r="BA127" s="184"/>
      <c r="BB127" s="114"/>
      <c r="BC127" s="114"/>
      <c r="BD127" s="114"/>
      <c r="BE127" s="114"/>
      <c r="BF127" s="114"/>
      <c r="BG127" s="114"/>
      <c r="BH127" s="177">
        <f>BH128</f>
        <v>300000</v>
      </c>
      <c r="BI127" s="185"/>
      <c r="BJ127" s="117"/>
      <c r="BK127" s="117"/>
      <c r="BL127" s="117"/>
      <c r="BM127" s="117"/>
      <c r="BN127" s="117"/>
      <c r="BO127" s="117"/>
      <c r="BP127" s="117"/>
      <c r="BQ127" s="117"/>
      <c r="BR127" s="117"/>
      <c r="BS127" s="117"/>
      <c r="BT127" s="117"/>
      <c r="BU127" s="177">
        <f>BU128</f>
        <v>0</v>
      </c>
      <c r="BV127" s="178"/>
      <c r="BW127" s="178"/>
      <c r="BX127" s="178"/>
      <c r="BY127" s="178"/>
      <c r="BZ127" s="178"/>
      <c r="CA127" s="178"/>
      <c r="CB127" s="178"/>
      <c r="CC127" s="178"/>
      <c r="CD127" s="178"/>
      <c r="CE127" s="178"/>
      <c r="CF127" s="178"/>
      <c r="CG127" s="178"/>
      <c r="CH127" s="178"/>
      <c r="CI127" s="177">
        <f t="shared" si="10"/>
        <v>300000</v>
      </c>
      <c r="CJ127" s="178"/>
      <c r="CK127" s="178"/>
      <c r="CL127" s="178"/>
      <c r="CM127" s="178"/>
      <c r="CN127" s="178"/>
      <c r="CO127" s="178"/>
      <c r="CP127" s="178"/>
      <c r="CQ127" s="178"/>
      <c r="CR127" s="178"/>
      <c r="CS127" s="178"/>
      <c r="CT127" s="179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</row>
    <row r="128" spans="1:188" s="24" customFormat="1" ht="26.25" customHeight="1">
      <c r="A128" s="187" t="s">
        <v>141</v>
      </c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  <c r="W128" s="188"/>
      <c r="X128" s="188"/>
      <c r="Y128" s="188"/>
      <c r="Z128" s="188"/>
      <c r="AA128" s="188"/>
      <c r="AB128" s="188"/>
      <c r="AC128" s="188"/>
      <c r="AD128" s="188"/>
      <c r="AE128" s="188"/>
      <c r="AF128" s="188"/>
      <c r="AG128" s="188"/>
      <c r="AH128" s="188"/>
      <c r="AI128" s="188"/>
      <c r="AJ128" s="142" t="s">
        <v>14</v>
      </c>
      <c r="AK128" s="142"/>
      <c r="AL128" s="142"/>
      <c r="AM128" s="19"/>
      <c r="AN128" s="19"/>
      <c r="AO128" s="19"/>
      <c r="AP128" s="142" t="s">
        <v>357</v>
      </c>
      <c r="AQ128" s="142"/>
      <c r="AR128" s="142"/>
      <c r="AS128" s="142"/>
      <c r="AT128" s="142"/>
      <c r="AU128" s="142"/>
      <c r="AV128" s="142"/>
      <c r="AW128" s="142"/>
      <c r="AX128" s="142"/>
      <c r="AY128" s="142"/>
      <c r="AZ128" s="142"/>
      <c r="BA128" s="142"/>
      <c r="BB128" s="28"/>
      <c r="BC128" s="28"/>
      <c r="BD128" s="28"/>
      <c r="BE128" s="28"/>
      <c r="BF128" s="28"/>
      <c r="BG128" s="28"/>
      <c r="BH128" s="166">
        <f>BH129</f>
        <v>300000</v>
      </c>
      <c r="BI128" s="175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166">
        <f>BU129</f>
        <v>0</v>
      </c>
      <c r="BV128" s="167"/>
      <c r="BW128" s="167"/>
      <c r="BX128" s="167"/>
      <c r="BY128" s="167"/>
      <c r="BZ128" s="167"/>
      <c r="CA128" s="167"/>
      <c r="CB128" s="167"/>
      <c r="CC128" s="167"/>
      <c r="CD128" s="167"/>
      <c r="CE128" s="167"/>
      <c r="CF128" s="167"/>
      <c r="CG128" s="167"/>
      <c r="CH128" s="167"/>
      <c r="CI128" s="166">
        <f t="shared" si="10"/>
        <v>300000</v>
      </c>
      <c r="CJ128" s="167"/>
      <c r="CK128" s="167"/>
      <c r="CL128" s="167"/>
      <c r="CM128" s="167"/>
      <c r="CN128" s="167"/>
      <c r="CO128" s="167"/>
      <c r="CP128" s="167"/>
      <c r="CQ128" s="167"/>
      <c r="CR128" s="167"/>
      <c r="CS128" s="167"/>
      <c r="CT128" s="168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</row>
    <row r="129" spans="1:188" s="24" customFormat="1" ht="18" customHeight="1">
      <c r="A129" s="169" t="s">
        <v>164</v>
      </c>
      <c r="B129" s="170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  <c r="U129" s="170"/>
      <c r="V129" s="170"/>
      <c r="W129" s="170"/>
      <c r="X129" s="170"/>
      <c r="Y129" s="170"/>
      <c r="Z129" s="170"/>
      <c r="AA129" s="170"/>
      <c r="AB129" s="170"/>
      <c r="AC129" s="170"/>
      <c r="AD129" s="170"/>
      <c r="AE129" s="170"/>
      <c r="AF129" s="170"/>
      <c r="AG129" s="170"/>
      <c r="AH129" s="170"/>
      <c r="AI129" s="170"/>
      <c r="AJ129" s="142" t="s">
        <v>14</v>
      </c>
      <c r="AK129" s="142"/>
      <c r="AL129" s="142"/>
      <c r="AM129" s="19"/>
      <c r="AN129" s="19"/>
      <c r="AO129" s="19"/>
      <c r="AP129" s="142" t="s">
        <v>358</v>
      </c>
      <c r="AQ129" s="142"/>
      <c r="AR129" s="142"/>
      <c r="AS129" s="142"/>
      <c r="AT129" s="142"/>
      <c r="AU129" s="142"/>
      <c r="AV129" s="142"/>
      <c r="AW129" s="142"/>
      <c r="AX129" s="142"/>
      <c r="AY129" s="142"/>
      <c r="AZ129" s="142"/>
      <c r="BA129" s="142"/>
      <c r="BB129" s="28"/>
      <c r="BC129" s="28"/>
      <c r="BD129" s="28"/>
      <c r="BE129" s="28"/>
      <c r="BF129" s="28"/>
      <c r="BG129" s="28"/>
      <c r="BH129" s="166">
        <f>BH130</f>
        <v>300000</v>
      </c>
      <c r="BI129" s="175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166">
        <f>BU130</f>
        <v>0</v>
      </c>
      <c r="BV129" s="167"/>
      <c r="BW129" s="167"/>
      <c r="BX129" s="167"/>
      <c r="BY129" s="167"/>
      <c r="BZ129" s="167"/>
      <c r="CA129" s="167"/>
      <c r="CB129" s="167"/>
      <c r="CC129" s="167"/>
      <c r="CD129" s="167"/>
      <c r="CE129" s="167"/>
      <c r="CF129" s="167"/>
      <c r="CG129" s="167"/>
      <c r="CH129" s="167"/>
      <c r="CI129" s="166">
        <f t="shared" si="10"/>
        <v>300000</v>
      </c>
      <c r="CJ129" s="167"/>
      <c r="CK129" s="167"/>
      <c r="CL129" s="167"/>
      <c r="CM129" s="167"/>
      <c r="CN129" s="167"/>
      <c r="CO129" s="167"/>
      <c r="CP129" s="167"/>
      <c r="CQ129" s="167"/>
      <c r="CR129" s="167"/>
      <c r="CS129" s="167"/>
      <c r="CT129" s="168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</row>
    <row r="130" spans="1:188" s="24" customFormat="1" ht="18" customHeight="1">
      <c r="A130" s="189" t="s">
        <v>258</v>
      </c>
      <c r="B130" s="190"/>
      <c r="C130" s="190"/>
      <c r="D130" s="190"/>
      <c r="E130" s="190"/>
      <c r="F130" s="190"/>
      <c r="G130" s="190"/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  <c r="Z130" s="190"/>
      <c r="AA130" s="190"/>
      <c r="AB130" s="190"/>
      <c r="AC130" s="190"/>
      <c r="AD130" s="190"/>
      <c r="AE130" s="190"/>
      <c r="AF130" s="190"/>
      <c r="AG130" s="190"/>
      <c r="AH130" s="190"/>
      <c r="AI130" s="190"/>
      <c r="AJ130" s="142" t="s">
        <v>14</v>
      </c>
      <c r="AK130" s="142"/>
      <c r="AL130" s="142"/>
      <c r="AM130" s="19"/>
      <c r="AN130" s="19"/>
      <c r="AO130" s="19"/>
      <c r="AP130" s="142" t="s">
        <v>359</v>
      </c>
      <c r="AQ130" s="142"/>
      <c r="AR130" s="142"/>
      <c r="AS130" s="142"/>
      <c r="AT130" s="142"/>
      <c r="AU130" s="142"/>
      <c r="AV130" s="142"/>
      <c r="AW130" s="142"/>
      <c r="AX130" s="142"/>
      <c r="AY130" s="142"/>
      <c r="AZ130" s="142"/>
      <c r="BA130" s="142"/>
      <c r="BB130" s="28"/>
      <c r="BC130" s="28"/>
      <c r="BD130" s="28"/>
      <c r="BE130" s="28"/>
      <c r="BF130" s="28"/>
      <c r="BG130" s="28"/>
      <c r="BH130" s="166">
        <f>BH131</f>
        <v>300000</v>
      </c>
      <c r="BI130" s="175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166">
        <f>BU131</f>
        <v>0</v>
      </c>
      <c r="BV130" s="167"/>
      <c r="BW130" s="167"/>
      <c r="BX130" s="167"/>
      <c r="BY130" s="167"/>
      <c r="BZ130" s="167"/>
      <c r="CA130" s="167"/>
      <c r="CB130" s="167"/>
      <c r="CC130" s="167"/>
      <c r="CD130" s="167"/>
      <c r="CE130" s="167"/>
      <c r="CF130" s="167"/>
      <c r="CG130" s="167"/>
      <c r="CH130" s="167"/>
      <c r="CI130" s="166">
        <f t="shared" si="10"/>
        <v>300000</v>
      </c>
      <c r="CJ130" s="167"/>
      <c r="CK130" s="167"/>
      <c r="CL130" s="167"/>
      <c r="CM130" s="167"/>
      <c r="CN130" s="167"/>
      <c r="CO130" s="167"/>
      <c r="CP130" s="167"/>
      <c r="CQ130" s="167"/>
      <c r="CR130" s="167"/>
      <c r="CS130" s="167"/>
      <c r="CT130" s="168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</row>
    <row r="131" spans="1:188" s="24" customFormat="1" ht="26.25" customHeight="1">
      <c r="A131" s="187" t="s">
        <v>333</v>
      </c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188"/>
      <c r="X131" s="188"/>
      <c r="Y131" s="188"/>
      <c r="Z131" s="188"/>
      <c r="AA131" s="188"/>
      <c r="AB131" s="188"/>
      <c r="AC131" s="188"/>
      <c r="AD131" s="188"/>
      <c r="AE131" s="188"/>
      <c r="AF131" s="188"/>
      <c r="AG131" s="188"/>
      <c r="AH131" s="188"/>
      <c r="AI131" s="188"/>
      <c r="AJ131" s="142" t="s">
        <v>14</v>
      </c>
      <c r="AK131" s="142"/>
      <c r="AL131" s="142"/>
      <c r="AM131" s="19"/>
      <c r="AN131" s="19"/>
      <c r="AO131" s="19"/>
      <c r="AP131" s="142" t="s">
        <v>360</v>
      </c>
      <c r="AQ131" s="142"/>
      <c r="AR131" s="142"/>
      <c r="AS131" s="142"/>
      <c r="AT131" s="142"/>
      <c r="AU131" s="142"/>
      <c r="AV131" s="142"/>
      <c r="AW131" s="142"/>
      <c r="AX131" s="142"/>
      <c r="AY131" s="142"/>
      <c r="AZ131" s="142"/>
      <c r="BA131" s="142"/>
      <c r="BB131" s="28"/>
      <c r="BC131" s="28"/>
      <c r="BD131" s="28"/>
      <c r="BE131" s="28"/>
      <c r="BF131" s="28"/>
      <c r="BG131" s="28"/>
      <c r="BH131" s="166">
        <v>300000</v>
      </c>
      <c r="BI131" s="175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166">
        <v>0</v>
      </c>
      <c r="BV131" s="167"/>
      <c r="BW131" s="167"/>
      <c r="BX131" s="167"/>
      <c r="BY131" s="167"/>
      <c r="BZ131" s="167"/>
      <c r="CA131" s="167"/>
      <c r="CB131" s="167"/>
      <c r="CC131" s="167"/>
      <c r="CD131" s="167"/>
      <c r="CE131" s="167"/>
      <c r="CF131" s="167"/>
      <c r="CG131" s="167"/>
      <c r="CH131" s="167"/>
      <c r="CI131" s="166">
        <f t="shared" si="10"/>
        <v>300000</v>
      </c>
      <c r="CJ131" s="167"/>
      <c r="CK131" s="167"/>
      <c r="CL131" s="167"/>
      <c r="CM131" s="167"/>
      <c r="CN131" s="167"/>
      <c r="CO131" s="167"/>
      <c r="CP131" s="167"/>
      <c r="CQ131" s="167"/>
      <c r="CR131" s="167"/>
      <c r="CS131" s="167"/>
      <c r="CT131" s="168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</row>
    <row r="132" spans="1:188" s="24" customFormat="1" ht="65.25" customHeight="1">
      <c r="A132" s="191" t="s">
        <v>361</v>
      </c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293"/>
      <c r="AJ132" s="184" t="s">
        <v>14</v>
      </c>
      <c r="AK132" s="184"/>
      <c r="AL132" s="184"/>
      <c r="AM132" s="116"/>
      <c r="AN132" s="116"/>
      <c r="AO132" s="116"/>
      <c r="AP132" s="184" t="s">
        <v>362</v>
      </c>
      <c r="AQ132" s="184"/>
      <c r="AR132" s="184"/>
      <c r="AS132" s="184"/>
      <c r="AT132" s="184"/>
      <c r="AU132" s="184"/>
      <c r="AV132" s="184"/>
      <c r="AW132" s="184"/>
      <c r="AX132" s="184"/>
      <c r="AY132" s="184"/>
      <c r="AZ132" s="184"/>
      <c r="BA132" s="184"/>
      <c r="BB132" s="114"/>
      <c r="BC132" s="114"/>
      <c r="BD132" s="114"/>
      <c r="BE132" s="114"/>
      <c r="BF132" s="114"/>
      <c r="BG132" s="114"/>
      <c r="BH132" s="177">
        <f>BH133+BH138+BH145</f>
        <v>1152400</v>
      </c>
      <c r="BI132" s="185"/>
      <c r="BJ132" s="117"/>
      <c r="BK132" s="117"/>
      <c r="BL132" s="117"/>
      <c r="BM132" s="117"/>
      <c r="BN132" s="117"/>
      <c r="BO132" s="117"/>
      <c r="BP132" s="117"/>
      <c r="BQ132" s="117"/>
      <c r="BR132" s="117"/>
      <c r="BS132" s="117"/>
      <c r="BT132" s="117"/>
      <c r="BU132" s="177">
        <f>BU133+BU138+BU145</f>
        <v>232133.29</v>
      </c>
      <c r="BV132" s="178"/>
      <c r="BW132" s="178"/>
      <c r="BX132" s="178"/>
      <c r="BY132" s="178"/>
      <c r="BZ132" s="178"/>
      <c r="CA132" s="178"/>
      <c r="CB132" s="178"/>
      <c r="CC132" s="178"/>
      <c r="CD132" s="178"/>
      <c r="CE132" s="178"/>
      <c r="CF132" s="178"/>
      <c r="CG132" s="178"/>
      <c r="CH132" s="178"/>
      <c r="CI132" s="177">
        <f t="shared" si="10"/>
        <v>920266.71</v>
      </c>
      <c r="CJ132" s="178"/>
      <c r="CK132" s="178"/>
      <c r="CL132" s="178"/>
      <c r="CM132" s="178"/>
      <c r="CN132" s="178"/>
      <c r="CO132" s="178"/>
      <c r="CP132" s="178"/>
      <c r="CQ132" s="178"/>
      <c r="CR132" s="178"/>
      <c r="CS132" s="178"/>
      <c r="CT132" s="179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</row>
    <row r="133" spans="1:188" s="24" customFormat="1" ht="52.5" customHeight="1">
      <c r="A133" s="187" t="s">
        <v>363</v>
      </c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  <c r="U133" s="188"/>
      <c r="V133" s="188"/>
      <c r="W133" s="188"/>
      <c r="X133" s="188"/>
      <c r="Y133" s="188"/>
      <c r="Z133" s="188"/>
      <c r="AA133" s="188"/>
      <c r="AB133" s="188"/>
      <c r="AC133" s="188"/>
      <c r="AD133" s="188"/>
      <c r="AE133" s="188"/>
      <c r="AF133" s="188"/>
      <c r="AG133" s="188"/>
      <c r="AH133" s="188"/>
      <c r="AI133" s="188"/>
      <c r="AJ133" s="142" t="s">
        <v>14</v>
      </c>
      <c r="AK133" s="142"/>
      <c r="AL133" s="142"/>
      <c r="AM133" s="19"/>
      <c r="AN133" s="19"/>
      <c r="AO133" s="19"/>
      <c r="AP133" s="142" t="s">
        <v>364</v>
      </c>
      <c r="AQ133" s="142"/>
      <c r="AR133" s="142"/>
      <c r="AS133" s="142"/>
      <c r="AT133" s="142"/>
      <c r="AU133" s="142"/>
      <c r="AV133" s="142"/>
      <c r="AW133" s="142"/>
      <c r="AX133" s="142"/>
      <c r="AY133" s="142"/>
      <c r="AZ133" s="142"/>
      <c r="BA133" s="142"/>
      <c r="BB133" s="28"/>
      <c r="BC133" s="28"/>
      <c r="BD133" s="28"/>
      <c r="BE133" s="28"/>
      <c r="BF133" s="28"/>
      <c r="BG133" s="28"/>
      <c r="BH133" s="166">
        <f>BH134</f>
        <v>812200</v>
      </c>
      <c r="BI133" s="175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166">
        <f>BU134</f>
        <v>232133.29</v>
      </c>
      <c r="BV133" s="167"/>
      <c r="BW133" s="167"/>
      <c r="BX133" s="167"/>
      <c r="BY133" s="167"/>
      <c r="BZ133" s="167"/>
      <c r="CA133" s="167"/>
      <c r="CB133" s="167"/>
      <c r="CC133" s="167"/>
      <c r="CD133" s="167"/>
      <c r="CE133" s="167"/>
      <c r="CF133" s="167"/>
      <c r="CG133" s="167"/>
      <c r="CH133" s="167"/>
      <c r="CI133" s="166">
        <f t="shared" si="10"/>
        <v>580066.71</v>
      </c>
      <c r="CJ133" s="167"/>
      <c r="CK133" s="167"/>
      <c r="CL133" s="167"/>
      <c r="CM133" s="167"/>
      <c r="CN133" s="167"/>
      <c r="CO133" s="167"/>
      <c r="CP133" s="167"/>
      <c r="CQ133" s="167"/>
      <c r="CR133" s="167"/>
      <c r="CS133" s="167"/>
      <c r="CT133" s="168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</row>
    <row r="134" spans="1:188" s="24" customFormat="1" ht="18" customHeight="1">
      <c r="A134" s="169" t="s">
        <v>164</v>
      </c>
      <c r="B134" s="170"/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170"/>
      <c r="V134" s="170"/>
      <c r="W134" s="170"/>
      <c r="X134" s="170"/>
      <c r="Y134" s="170"/>
      <c r="Z134" s="170"/>
      <c r="AA134" s="170"/>
      <c r="AB134" s="170"/>
      <c r="AC134" s="170"/>
      <c r="AD134" s="170"/>
      <c r="AE134" s="170"/>
      <c r="AF134" s="170"/>
      <c r="AG134" s="170"/>
      <c r="AH134" s="170"/>
      <c r="AI134" s="170"/>
      <c r="AJ134" s="142" t="s">
        <v>14</v>
      </c>
      <c r="AK134" s="142"/>
      <c r="AL134" s="142"/>
      <c r="AM134" s="19"/>
      <c r="AN134" s="19"/>
      <c r="AO134" s="19"/>
      <c r="AP134" s="142" t="s">
        <v>365</v>
      </c>
      <c r="AQ134" s="142"/>
      <c r="AR134" s="142"/>
      <c r="AS134" s="142"/>
      <c r="AT134" s="142"/>
      <c r="AU134" s="142"/>
      <c r="AV134" s="142"/>
      <c r="AW134" s="142"/>
      <c r="AX134" s="142"/>
      <c r="AY134" s="142"/>
      <c r="AZ134" s="142"/>
      <c r="BA134" s="142"/>
      <c r="BB134" s="28"/>
      <c r="BC134" s="28"/>
      <c r="BD134" s="28"/>
      <c r="BE134" s="28"/>
      <c r="BF134" s="28"/>
      <c r="BG134" s="28"/>
      <c r="BH134" s="166">
        <f>BH135</f>
        <v>812200</v>
      </c>
      <c r="BI134" s="175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166">
        <f>BU135</f>
        <v>232133.29</v>
      </c>
      <c r="BV134" s="167"/>
      <c r="BW134" s="167"/>
      <c r="BX134" s="167"/>
      <c r="BY134" s="167"/>
      <c r="BZ134" s="167"/>
      <c r="CA134" s="167"/>
      <c r="CB134" s="167"/>
      <c r="CC134" s="167"/>
      <c r="CD134" s="167"/>
      <c r="CE134" s="167"/>
      <c r="CF134" s="167"/>
      <c r="CG134" s="167"/>
      <c r="CH134" s="167"/>
      <c r="CI134" s="166">
        <f t="shared" si="10"/>
        <v>580066.71</v>
      </c>
      <c r="CJ134" s="167"/>
      <c r="CK134" s="167"/>
      <c r="CL134" s="167"/>
      <c r="CM134" s="167"/>
      <c r="CN134" s="167"/>
      <c r="CO134" s="167"/>
      <c r="CP134" s="167"/>
      <c r="CQ134" s="167"/>
      <c r="CR134" s="167"/>
      <c r="CS134" s="167"/>
      <c r="CT134" s="168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</row>
    <row r="135" spans="1:188" s="24" customFormat="1" ht="18" customHeight="1">
      <c r="A135" s="189" t="s">
        <v>258</v>
      </c>
      <c r="B135" s="190"/>
      <c r="C135" s="190"/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  <c r="Y135" s="190"/>
      <c r="Z135" s="190"/>
      <c r="AA135" s="190"/>
      <c r="AB135" s="190"/>
      <c r="AC135" s="190"/>
      <c r="AD135" s="190"/>
      <c r="AE135" s="190"/>
      <c r="AF135" s="190"/>
      <c r="AG135" s="190"/>
      <c r="AH135" s="190"/>
      <c r="AI135" s="190"/>
      <c r="AJ135" s="142" t="s">
        <v>14</v>
      </c>
      <c r="AK135" s="142"/>
      <c r="AL135" s="142"/>
      <c r="AM135" s="19"/>
      <c r="AN135" s="19"/>
      <c r="AO135" s="19"/>
      <c r="AP135" s="142" t="s">
        <v>366</v>
      </c>
      <c r="AQ135" s="142"/>
      <c r="AR135" s="142"/>
      <c r="AS135" s="142"/>
      <c r="AT135" s="142"/>
      <c r="AU135" s="142"/>
      <c r="AV135" s="142"/>
      <c r="AW135" s="142"/>
      <c r="AX135" s="142"/>
      <c r="AY135" s="142"/>
      <c r="AZ135" s="142"/>
      <c r="BA135" s="142"/>
      <c r="BB135" s="28"/>
      <c r="BC135" s="28"/>
      <c r="BD135" s="28"/>
      <c r="BE135" s="28"/>
      <c r="BF135" s="28"/>
      <c r="BG135" s="28"/>
      <c r="BH135" s="166">
        <f>BH137+BH136</f>
        <v>812200</v>
      </c>
      <c r="BI135" s="175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166">
        <f>BU137+BU136</f>
        <v>232133.29</v>
      </c>
      <c r="BV135" s="167"/>
      <c r="BW135" s="167"/>
      <c r="BX135" s="167"/>
      <c r="BY135" s="167"/>
      <c r="BZ135" s="167"/>
      <c r="CA135" s="167"/>
      <c r="CB135" s="167"/>
      <c r="CC135" s="167"/>
      <c r="CD135" s="167"/>
      <c r="CE135" s="167"/>
      <c r="CF135" s="167"/>
      <c r="CG135" s="167"/>
      <c r="CH135" s="167"/>
      <c r="CI135" s="166">
        <f t="shared" si="10"/>
        <v>580066.71</v>
      </c>
      <c r="CJ135" s="167"/>
      <c r="CK135" s="167"/>
      <c r="CL135" s="167"/>
      <c r="CM135" s="167"/>
      <c r="CN135" s="167"/>
      <c r="CO135" s="167"/>
      <c r="CP135" s="167"/>
      <c r="CQ135" s="167"/>
      <c r="CR135" s="167"/>
      <c r="CS135" s="167"/>
      <c r="CT135" s="168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</row>
    <row r="136" spans="1:188" s="24" customFormat="1" ht="24" customHeight="1">
      <c r="A136" s="187" t="s">
        <v>154</v>
      </c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  <c r="X136" s="188"/>
      <c r="Y136" s="188"/>
      <c r="Z136" s="188"/>
      <c r="AA136" s="188"/>
      <c r="AB136" s="188"/>
      <c r="AC136" s="188"/>
      <c r="AD136" s="188"/>
      <c r="AE136" s="188"/>
      <c r="AF136" s="188"/>
      <c r="AG136" s="188"/>
      <c r="AH136" s="188"/>
      <c r="AI136" s="188"/>
      <c r="AJ136" s="142" t="s">
        <v>14</v>
      </c>
      <c r="AK136" s="142"/>
      <c r="AL136" s="142"/>
      <c r="AM136" s="19"/>
      <c r="AN136" s="19"/>
      <c r="AO136" s="19"/>
      <c r="AP136" s="142" t="s">
        <v>367</v>
      </c>
      <c r="AQ136" s="142"/>
      <c r="AR136" s="142"/>
      <c r="AS136" s="142"/>
      <c r="AT136" s="142"/>
      <c r="AU136" s="142"/>
      <c r="AV136" s="142"/>
      <c r="AW136" s="142"/>
      <c r="AX136" s="142"/>
      <c r="AY136" s="142"/>
      <c r="AZ136" s="142"/>
      <c r="BA136" s="142"/>
      <c r="BB136" s="28"/>
      <c r="BC136" s="28"/>
      <c r="BD136" s="28"/>
      <c r="BE136" s="28"/>
      <c r="BF136" s="28"/>
      <c r="BG136" s="28"/>
      <c r="BH136" s="166">
        <v>712200</v>
      </c>
      <c r="BI136" s="175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166">
        <v>232133.29</v>
      </c>
      <c r="BV136" s="167"/>
      <c r="BW136" s="167"/>
      <c r="BX136" s="167"/>
      <c r="BY136" s="167"/>
      <c r="BZ136" s="167"/>
      <c r="CA136" s="167"/>
      <c r="CB136" s="167"/>
      <c r="CC136" s="167"/>
      <c r="CD136" s="167"/>
      <c r="CE136" s="167"/>
      <c r="CF136" s="167"/>
      <c r="CG136" s="167"/>
      <c r="CH136" s="167"/>
      <c r="CI136" s="166">
        <f t="shared" si="10"/>
        <v>480066.70999999996</v>
      </c>
      <c r="CJ136" s="167"/>
      <c r="CK136" s="167"/>
      <c r="CL136" s="167"/>
      <c r="CM136" s="167"/>
      <c r="CN136" s="167"/>
      <c r="CO136" s="167"/>
      <c r="CP136" s="167"/>
      <c r="CQ136" s="167"/>
      <c r="CR136" s="167"/>
      <c r="CS136" s="167"/>
      <c r="CT136" s="168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</row>
    <row r="137" spans="1:188" s="24" customFormat="1" ht="30" customHeight="1">
      <c r="A137" s="187" t="s">
        <v>369</v>
      </c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  <c r="Y137" s="188"/>
      <c r="Z137" s="188"/>
      <c r="AA137" s="188"/>
      <c r="AB137" s="188"/>
      <c r="AC137" s="188"/>
      <c r="AD137" s="188"/>
      <c r="AE137" s="188"/>
      <c r="AF137" s="188"/>
      <c r="AG137" s="188"/>
      <c r="AH137" s="188"/>
      <c r="AI137" s="294"/>
      <c r="AJ137" s="142" t="s">
        <v>14</v>
      </c>
      <c r="AK137" s="142"/>
      <c r="AL137" s="142"/>
      <c r="AM137" s="19"/>
      <c r="AN137" s="19"/>
      <c r="AO137" s="19"/>
      <c r="AP137" s="142" t="s">
        <v>368</v>
      </c>
      <c r="AQ137" s="142"/>
      <c r="AR137" s="142"/>
      <c r="AS137" s="142"/>
      <c r="AT137" s="142"/>
      <c r="AU137" s="142"/>
      <c r="AV137" s="142"/>
      <c r="AW137" s="142"/>
      <c r="AX137" s="142"/>
      <c r="AY137" s="142"/>
      <c r="AZ137" s="142"/>
      <c r="BA137" s="142"/>
      <c r="BB137" s="28"/>
      <c r="BC137" s="28"/>
      <c r="BD137" s="28"/>
      <c r="BE137" s="28"/>
      <c r="BF137" s="28"/>
      <c r="BG137" s="28"/>
      <c r="BH137" s="166">
        <v>100000</v>
      </c>
      <c r="BI137" s="175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166">
        <v>0</v>
      </c>
      <c r="BV137" s="167"/>
      <c r="BW137" s="167"/>
      <c r="BX137" s="167"/>
      <c r="BY137" s="167"/>
      <c r="BZ137" s="167"/>
      <c r="CA137" s="167"/>
      <c r="CB137" s="167"/>
      <c r="CC137" s="167"/>
      <c r="CD137" s="167"/>
      <c r="CE137" s="167"/>
      <c r="CF137" s="167"/>
      <c r="CG137" s="167"/>
      <c r="CH137" s="167"/>
      <c r="CI137" s="166">
        <f t="shared" si="10"/>
        <v>100000</v>
      </c>
      <c r="CJ137" s="167"/>
      <c r="CK137" s="167"/>
      <c r="CL137" s="167"/>
      <c r="CM137" s="167"/>
      <c r="CN137" s="167"/>
      <c r="CO137" s="167"/>
      <c r="CP137" s="167"/>
      <c r="CQ137" s="167"/>
      <c r="CR137" s="167"/>
      <c r="CS137" s="167"/>
      <c r="CT137" s="168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</row>
    <row r="138" spans="1:188" s="24" customFormat="1" ht="57.75" customHeight="1">
      <c r="A138" s="172" t="s">
        <v>370</v>
      </c>
      <c r="B138" s="173"/>
      <c r="C138" s="173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  <c r="AA138" s="173"/>
      <c r="AB138" s="173"/>
      <c r="AC138" s="173"/>
      <c r="AD138" s="173"/>
      <c r="AE138" s="173"/>
      <c r="AF138" s="173"/>
      <c r="AG138" s="173"/>
      <c r="AH138" s="173"/>
      <c r="AI138" s="173"/>
      <c r="AJ138" s="142" t="s">
        <v>14</v>
      </c>
      <c r="AK138" s="142"/>
      <c r="AL138" s="142"/>
      <c r="AM138" s="19"/>
      <c r="AN138" s="19"/>
      <c r="AO138" s="19"/>
      <c r="AP138" s="142" t="s">
        <v>371</v>
      </c>
      <c r="AQ138" s="142"/>
      <c r="AR138" s="142"/>
      <c r="AS138" s="142"/>
      <c r="AT138" s="142"/>
      <c r="AU138" s="142"/>
      <c r="AV138" s="142"/>
      <c r="AW138" s="142"/>
      <c r="AX138" s="142"/>
      <c r="AY138" s="142"/>
      <c r="AZ138" s="142"/>
      <c r="BA138" s="142"/>
      <c r="BB138" s="31"/>
      <c r="BC138" s="31"/>
      <c r="BD138" s="31"/>
      <c r="BE138" s="31"/>
      <c r="BF138" s="31"/>
      <c r="BG138" s="31"/>
      <c r="BH138" s="166">
        <f>BH139+BH142</f>
        <v>166600</v>
      </c>
      <c r="BI138" s="175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166">
        <f>BU139+BU142</f>
        <v>0</v>
      </c>
      <c r="BV138" s="167"/>
      <c r="BW138" s="167"/>
      <c r="BX138" s="167"/>
      <c r="BY138" s="167"/>
      <c r="BZ138" s="167"/>
      <c r="CA138" s="167"/>
      <c r="CB138" s="167"/>
      <c r="CC138" s="167"/>
      <c r="CD138" s="167"/>
      <c r="CE138" s="167"/>
      <c r="CF138" s="167"/>
      <c r="CG138" s="167"/>
      <c r="CH138" s="167"/>
      <c r="CI138" s="166">
        <f t="shared" si="10"/>
        <v>166600</v>
      </c>
      <c r="CJ138" s="167"/>
      <c r="CK138" s="167"/>
      <c r="CL138" s="167"/>
      <c r="CM138" s="167"/>
      <c r="CN138" s="167"/>
      <c r="CO138" s="167"/>
      <c r="CP138" s="167"/>
      <c r="CQ138" s="167"/>
      <c r="CR138" s="167"/>
      <c r="CS138" s="167"/>
      <c r="CT138" s="168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</row>
    <row r="139" spans="1:188" s="24" customFormat="1" ht="18" customHeight="1">
      <c r="A139" s="169" t="s">
        <v>164</v>
      </c>
      <c r="B139" s="170"/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170"/>
      <c r="AD139" s="170"/>
      <c r="AE139" s="170"/>
      <c r="AF139" s="170"/>
      <c r="AG139" s="170"/>
      <c r="AH139" s="170"/>
      <c r="AI139" s="170"/>
      <c r="AJ139" s="142" t="s">
        <v>14</v>
      </c>
      <c r="AK139" s="142"/>
      <c r="AL139" s="142"/>
      <c r="AM139" s="19"/>
      <c r="AN139" s="19"/>
      <c r="AO139" s="19"/>
      <c r="AP139" s="142" t="s">
        <v>374</v>
      </c>
      <c r="AQ139" s="142"/>
      <c r="AR139" s="142"/>
      <c r="AS139" s="142"/>
      <c r="AT139" s="142"/>
      <c r="AU139" s="142"/>
      <c r="AV139" s="142"/>
      <c r="AW139" s="142"/>
      <c r="AX139" s="142"/>
      <c r="AY139" s="142"/>
      <c r="AZ139" s="142"/>
      <c r="BA139" s="142"/>
      <c r="BB139" s="28"/>
      <c r="BC139" s="28"/>
      <c r="BD139" s="28"/>
      <c r="BE139" s="28"/>
      <c r="BF139" s="28"/>
      <c r="BG139" s="28"/>
      <c r="BH139" s="166">
        <f>BH140</f>
        <v>66600</v>
      </c>
      <c r="BI139" s="175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166">
        <f>BU140</f>
        <v>0</v>
      </c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6">
        <f aca="true" t="shared" si="11" ref="CI139:CI144">BH139-BU139</f>
        <v>66600</v>
      </c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8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</row>
    <row r="140" spans="1:188" s="24" customFormat="1" ht="18" customHeight="1">
      <c r="A140" s="189" t="s">
        <v>258</v>
      </c>
      <c r="B140" s="190"/>
      <c r="C140" s="190"/>
      <c r="D140" s="190"/>
      <c r="E140" s="190"/>
      <c r="F140" s="190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  <c r="U140" s="190"/>
      <c r="V140" s="190"/>
      <c r="W140" s="190"/>
      <c r="X140" s="190"/>
      <c r="Y140" s="190"/>
      <c r="Z140" s="190"/>
      <c r="AA140" s="190"/>
      <c r="AB140" s="190"/>
      <c r="AC140" s="190"/>
      <c r="AD140" s="190"/>
      <c r="AE140" s="190"/>
      <c r="AF140" s="190"/>
      <c r="AG140" s="190"/>
      <c r="AH140" s="190"/>
      <c r="AI140" s="190"/>
      <c r="AJ140" s="142" t="s">
        <v>14</v>
      </c>
      <c r="AK140" s="142"/>
      <c r="AL140" s="142"/>
      <c r="AM140" s="19"/>
      <c r="AN140" s="19"/>
      <c r="AO140" s="19"/>
      <c r="AP140" s="142" t="s">
        <v>373</v>
      </c>
      <c r="AQ140" s="142"/>
      <c r="AR140" s="142"/>
      <c r="AS140" s="142"/>
      <c r="AT140" s="142"/>
      <c r="AU140" s="142"/>
      <c r="AV140" s="142"/>
      <c r="AW140" s="142"/>
      <c r="AX140" s="142"/>
      <c r="AY140" s="142"/>
      <c r="AZ140" s="142"/>
      <c r="BA140" s="142"/>
      <c r="BB140" s="28"/>
      <c r="BC140" s="28"/>
      <c r="BD140" s="28"/>
      <c r="BE140" s="28"/>
      <c r="BF140" s="28"/>
      <c r="BG140" s="28"/>
      <c r="BH140" s="166">
        <f>BH141</f>
        <v>66600</v>
      </c>
      <c r="BI140" s="175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166">
        <f>BU141</f>
        <v>0</v>
      </c>
      <c r="BV140" s="167"/>
      <c r="BW140" s="167"/>
      <c r="BX140" s="167"/>
      <c r="BY140" s="167"/>
      <c r="BZ140" s="167"/>
      <c r="CA140" s="167"/>
      <c r="CB140" s="167"/>
      <c r="CC140" s="167"/>
      <c r="CD140" s="167"/>
      <c r="CE140" s="167"/>
      <c r="CF140" s="167"/>
      <c r="CG140" s="167"/>
      <c r="CH140" s="167"/>
      <c r="CI140" s="166">
        <f t="shared" si="11"/>
        <v>66600</v>
      </c>
      <c r="CJ140" s="167"/>
      <c r="CK140" s="167"/>
      <c r="CL140" s="167"/>
      <c r="CM140" s="167"/>
      <c r="CN140" s="167"/>
      <c r="CO140" s="167"/>
      <c r="CP140" s="167"/>
      <c r="CQ140" s="167"/>
      <c r="CR140" s="167"/>
      <c r="CS140" s="167"/>
      <c r="CT140" s="168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</row>
    <row r="141" spans="1:188" s="24" customFormat="1" ht="26.25" customHeight="1">
      <c r="A141" s="187" t="s">
        <v>333</v>
      </c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  <c r="R141" s="188"/>
      <c r="S141" s="188"/>
      <c r="T141" s="188"/>
      <c r="U141" s="188"/>
      <c r="V141" s="188"/>
      <c r="W141" s="188"/>
      <c r="X141" s="188"/>
      <c r="Y141" s="188"/>
      <c r="Z141" s="188"/>
      <c r="AA141" s="188"/>
      <c r="AB141" s="188"/>
      <c r="AC141" s="188"/>
      <c r="AD141" s="188"/>
      <c r="AE141" s="188"/>
      <c r="AF141" s="188"/>
      <c r="AG141" s="188"/>
      <c r="AH141" s="188"/>
      <c r="AI141" s="188"/>
      <c r="AJ141" s="142" t="s">
        <v>14</v>
      </c>
      <c r="AK141" s="142"/>
      <c r="AL141" s="142"/>
      <c r="AM141" s="19"/>
      <c r="AN141" s="19"/>
      <c r="AO141" s="19"/>
      <c r="AP141" s="142" t="s">
        <v>372</v>
      </c>
      <c r="AQ141" s="142"/>
      <c r="AR141" s="142"/>
      <c r="AS141" s="142"/>
      <c r="AT141" s="142"/>
      <c r="AU141" s="142"/>
      <c r="AV141" s="142"/>
      <c r="AW141" s="142"/>
      <c r="AX141" s="142"/>
      <c r="AY141" s="142"/>
      <c r="AZ141" s="142"/>
      <c r="BA141" s="142"/>
      <c r="BB141" s="28"/>
      <c r="BC141" s="28"/>
      <c r="BD141" s="28"/>
      <c r="BE141" s="28"/>
      <c r="BF141" s="28"/>
      <c r="BG141" s="28"/>
      <c r="BH141" s="166">
        <v>66600</v>
      </c>
      <c r="BI141" s="175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166">
        <v>0</v>
      </c>
      <c r="BV141" s="167"/>
      <c r="BW141" s="167"/>
      <c r="BX141" s="167"/>
      <c r="BY141" s="167"/>
      <c r="BZ141" s="167"/>
      <c r="CA141" s="167"/>
      <c r="CB141" s="167"/>
      <c r="CC141" s="167"/>
      <c r="CD141" s="167"/>
      <c r="CE141" s="167"/>
      <c r="CF141" s="167"/>
      <c r="CG141" s="167"/>
      <c r="CH141" s="167"/>
      <c r="CI141" s="166">
        <f t="shared" si="11"/>
        <v>66600</v>
      </c>
      <c r="CJ141" s="167"/>
      <c r="CK141" s="167"/>
      <c r="CL141" s="167"/>
      <c r="CM141" s="167"/>
      <c r="CN141" s="167"/>
      <c r="CO141" s="167"/>
      <c r="CP141" s="167"/>
      <c r="CQ141" s="167"/>
      <c r="CR141" s="167"/>
      <c r="CS141" s="167"/>
      <c r="CT141" s="168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</row>
    <row r="142" spans="1:188" s="24" customFormat="1" ht="24" customHeight="1">
      <c r="A142" s="172" t="s">
        <v>157</v>
      </c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  <c r="AC142" s="173"/>
      <c r="AD142" s="173"/>
      <c r="AE142" s="173"/>
      <c r="AF142" s="173"/>
      <c r="AG142" s="173"/>
      <c r="AH142" s="173"/>
      <c r="AI142" s="173"/>
      <c r="AJ142" s="142" t="s">
        <v>14</v>
      </c>
      <c r="AK142" s="142"/>
      <c r="AL142" s="142"/>
      <c r="AM142" s="142"/>
      <c r="AN142" s="142"/>
      <c r="AO142" s="142"/>
      <c r="AP142" s="142" t="s">
        <v>375</v>
      </c>
      <c r="AQ142" s="142"/>
      <c r="AR142" s="142"/>
      <c r="AS142" s="142"/>
      <c r="AT142" s="142"/>
      <c r="AU142" s="142"/>
      <c r="AV142" s="142"/>
      <c r="AW142" s="142"/>
      <c r="AX142" s="142"/>
      <c r="AY142" s="142"/>
      <c r="AZ142" s="142"/>
      <c r="BA142" s="142"/>
      <c r="BB142" s="28"/>
      <c r="BC142" s="28"/>
      <c r="BD142" s="28"/>
      <c r="BE142" s="28"/>
      <c r="BF142" s="28"/>
      <c r="BG142" s="28"/>
      <c r="BH142" s="225">
        <f>SUM(BH143+BH144)</f>
        <v>100000</v>
      </c>
      <c r="BI142" s="226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166">
        <f>BU143+BU144</f>
        <v>0</v>
      </c>
      <c r="BV142" s="167"/>
      <c r="BW142" s="167"/>
      <c r="BX142" s="167"/>
      <c r="BY142" s="167"/>
      <c r="BZ142" s="167"/>
      <c r="CA142" s="167"/>
      <c r="CB142" s="167"/>
      <c r="CC142" s="167"/>
      <c r="CD142" s="167"/>
      <c r="CE142" s="167"/>
      <c r="CF142" s="167"/>
      <c r="CG142" s="167"/>
      <c r="CH142" s="167"/>
      <c r="CI142" s="166">
        <f t="shared" si="11"/>
        <v>100000</v>
      </c>
      <c r="CJ142" s="167"/>
      <c r="CK142" s="167"/>
      <c r="CL142" s="167"/>
      <c r="CM142" s="167"/>
      <c r="CN142" s="167"/>
      <c r="CO142" s="167"/>
      <c r="CP142" s="167"/>
      <c r="CQ142" s="167"/>
      <c r="CR142" s="167"/>
      <c r="CS142" s="167"/>
      <c r="CT142" s="168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</row>
    <row r="143" spans="1:188" s="24" customFormat="1" ht="25.5" customHeight="1">
      <c r="A143" s="172" t="s">
        <v>158</v>
      </c>
      <c r="B143" s="173"/>
      <c r="C143" s="173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73"/>
      <c r="AC143" s="173"/>
      <c r="AD143" s="173"/>
      <c r="AE143" s="173"/>
      <c r="AF143" s="173"/>
      <c r="AG143" s="173"/>
      <c r="AH143" s="173"/>
      <c r="AI143" s="173"/>
      <c r="AJ143" s="142" t="s">
        <v>14</v>
      </c>
      <c r="AK143" s="142"/>
      <c r="AL143" s="142"/>
      <c r="AM143" s="19"/>
      <c r="AN143" s="19"/>
      <c r="AO143" s="19"/>
      <c r="AP143" s="142" t="s">
        <v>376</v>
      </c>
      <c r="AQ143" s="142"/>
      <c r="AR143" s="142"/>
      <c r="AS143" s="142"/>
      <c r="AT143" s="142"/>
      <c r="AU143" s="142"/>
      <c r="AV143" s="142"/>
      <c r="AW143" s="142"/>
      <c r="AX143" s="142"/>
      <c r="AY143" s="142"/>
      <c r="AZ143" s="142"/>
      <c r="BA143" s="142"/>
      <c r="BB143" s="28"/>
      <c r="BC143" s="28"/>
      <c r="BD143" s="28"/>
      <c r="BE143" s="28"/>
      <c r="BF143" s="28"/>
      <c r="BG143" s="28"/>
      <c r="BH143" s="166">
        <v>80000</v>
      </c>
      <c r="BI143" s="175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166">
        <v>0</v>
      </c>
      <c r="BV143" s="167"/>
      <c r="BW143" s="167"/>
      <c r="BX143" s="167"/>
      <c r="BY143" s="167"/>
      <c r="BZ143" s="167"/>
      <c r="CA143" s="167"/>
      <c r="CB143" s="167"/>
      <c r="CC143" s="167"/>
      <c r="CD143" s="167"/>
      <c r="CE143" s="167"/>
      <c r="CF143" s="167"/>
      <c r="CG143" s="167"/>
      <c r="CH143" s="167"/>
      <c r="CI143" s="166">
        <f t="shared" si="11"/>
        <v>80000</v>
      </c>
      <c r="CJ143" s="167"/>
      <c r="CK143" s="167"/>
      <c r="CL143" s="167"/>
      <c r="CM143" s="167"/>
      <c r="CN143" s="167"/>
      <c r="CO143" s="167"/>
      <c r="CP143" s="167"/>
      <c r="CQ143" s="167"/>
      <c r="CR143" s="167"/>
      <c r="CS143" s="167"/>
      <c r="CT143" s="168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</row>
    <row r="144" spans="1:188" s="24" customFormat="1" ht="26.25" customHeight="1">
      <c r="A144" s="172" t="s">
        <v>159</v>
      </c>
      <c r="B144" s="173"/>
      <c r="C144" s="173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  <c r="Z144" s="173"/>
      <c r="AA144" s="173"/>
      <c r="AB144" s="173"/>
      <c r="AC144" s="173"/>
      <c r="AD144" s="173"/>
      <c r="AE144" s="173"/>
      <c r="AF144" s="173"/>
      <c r="AG144" s="173"/>
      <c r="AH144" s="173"/>
      <c r="AI144" s="173"/>
      <c r="AJ144" s="142" t="s">
        <v>14</v>
      </c>
      <c r="AK144" s="142"/>
      <c r="AL144" s="142"/>
      <c r="AM144" s="142"/>
      <c r="AN144" s="142"/>
      <c r="AO144" s="142"/>
      <c r="AP144" s="142" t="s">
        <v>377</v>
      </c>
      <c r="AQ144" s="142"/>
      <c r="AR144" s="142"/>
      <c r="AS144" s="142"/>
      <c r="AT144" s="142"/>
      <c r="AU144" s="142"/>
      <c r="AV144" s="142"/>
      <c r="AW144" s="142"/>
      <c r="AX144" s="142"/>
      <c r="AY144" s="142"/>
      <c r="AZ144" s="142"/>
      <c r="BA144" s="142"/>
      <c r="BB144" s="28"/>
      <c r="BC144" s="28"/>
      <c r="BD144" s="28"/>
      <c r="BE144" s="28"/>
      <c r="BF144" s="28"/>
      <c r="BG144" s="28"/>
      <c r="BH144" s="166">
        <v>20000</v>
      </c>
      <c r="BI144" s="175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166">
        <v>0</v>
      </c>
      <c r="BV144" s="167"/>
      <c r="BW144" s="167"/>
      <c r="BX144" s="167"/>
      <c r="BY144" s="167"/>
      <c r="BZ144" s="167"/>
      <c r="CA144" s="167"/>
      <c r="CB144" s="167"/>
      <c r="CC144" s="167"/>
      <c r="CD144" s="167"/>
      <c r="CE144" s="167"/>
      <c r="CF144" s="167"/>
      <c r="CG144" s="167"/>
      <c r="CH144" s="167"/>
      <c r="CI144" s="166">
        <f t="shared" si="11"/>
        <v>20000</v>
      </c>
      <c r="CJ144" s="167"/>
      <c r="CK144" s="167"/>
      <c r="CL144" s="167"/>
      <c r="CM144" s="167"/>
      <c r="CN144" s="167"/>
      <c r="CO144" s="167"/>
      <c r="CP144" s="167"/>
      <c r="CQ144" s="167"/>
      <c r="CR144" s="167"/>
      <c r="CS144" s="167"/>
      <c r="CT144" s="168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</row>
    <row r="145" spans="1:188" s="24" customFormat="1" ht="63" customHeight="1">
      <c r="A145" s="187" t="s">
        <v>378</v>
      </c>
      <c r="B145" s="188"/>
      <c r="C145" s="188"/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  <c r="R145" s="188"/>
      <c r="S145" s="188"/>
      <c r="T145" s="188"/>
      <c r="U145" s="188"/>
      <c r="V145" s="188"/>
      <c r="W145" s="188"/>
      <c r="X145" s="188"/>
      <c r="Y145" s="188"/>
      <c r="Z145" s="188"/>
      <c r="AA145" s="188"/>
      <c r="AB145" s="188"/>
      <c r="AC145" s="188"/>
      <c r="AD145" s="188"/>
      <c r="AE145" s="188"/>
      <c r="AF145" s="188"/>
      <c r="AG145" s="188"/>
      <c r="AH145" s="188"/>
      <c r="AI145" s="188"/>
      <c r="AJ145" s="142" t="s">
        <v>14</v>
      </c>
      <c r="AK145" s="142"/>
      <c r="AL145" s="142"/>
      <c r="AM145" s="30"/>
      <c r="AN145" s="30"/>
      <c r="AO145" s="30"/>
      <c r="AP145" s="142" t="s">
        <v>379</v>
      </c>
      <c r="AQ145" s="142"/>
      <c r="AR145" s="142"/>
      <c r="AS145" s="142"/>
      <c r="AT145" s="142"/>
      <c r="AU145" s="142"/>
      <c r="AV145" s="142"/>
      <c r="AW145" s="142"/>
      <c r="AX145" s="142"/>
      <c r="AY145" s="142"/>
      <c r="AZ145" s="142"/>
      <c r="BA145" s="142"/>
      <c r="BB145" s="28"/>
      <c r="BC145" s="28"/>
      <c r="BD145" s="28"/>
      <c r="BE145" s="28"/>
      <c r="BF145" s="28"/>
      <c r="BG145" s="28"/>
      <c r="BH145" s="166">
        <f>BH146+BH149</f>
        <v>173600</v>
      </c>
      <c r="BI145" s="175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166">
        <f>BU146+BU149</f>
        <v>0</v>
      </c>
      <c r="BV145" s="167"/>
      <c r="BW145" s="167"/>
      <c r="BX145" s="167"/>
      <c r="BY145" s="167"/>
      <c r="BZ145" s="167"/>
      <c r="CA145" s="167"/>
      <c r="CB145" s="167"/>
      <c r="CC145" s="167"/>
      <c r="CD145" s="167"/>
      <c r="CE145" s="167"/>
      <c r="CF145" s="167"/>
      <c r="CG145" s="167"/>
      <c r="CH145" s="167"/>
      <c r="CI145" s="166">
        <f>BH145-BU145</f>
        <v>173600</v>
      </c>
      <c r="CJ145" s="167"/>
      <c r="CK145" s="167"/>
      <c r="CL145" s="167"/>
      <c r="CM145" s="167"/>
      <c r="CN145" s="167"/>
      <c r="CO145" s="167"/>
      <c r="CP145" s="167"/>
      <c r="CQ145" s="167"/>
      <c r="CR145" s="167"/>
      <c r="CS145" s="167"/>
      <c r="CT145" s="168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</row>
    <row r="146" spans="1:188" s="24" customFormat="1" ht="18" customHeight="1">
      <c r="A146" s="189" t="s">
        <v>142</v>
      </c>
      <c r="B146" s="190"/>
      <c r="C146" s="190"/>
      <c r="D146" s="190"/>
      <c r="E146" s="190"/>
      <c r="F146" s="190"/>
      <c r="G146" s="190"/>
      <c r="H146" s="190"/>
      <c r="I146" s="190"/>
      <c r="J146" s="190"/>
      <c r="K146" s="190"/>
      <c r="L146" s="190"/>
      <c r="M146" s="190"/>
      <c r="N146" s="190"/>
      <c r="O146" s="190"/>
      <c r="P146" s="190"/>
      <c r="Q146" s="190"/>
      <c r="R146" s="190"/>
      <c r="S146" s="190"/>
      <c r="T146" s="190"/>
      <c r="U146" s="190"/>
      <c r="V146" s="190"/>
      <c r="W146" s="190"/>
      <c r="X146" s="190"/>
      <c r="Y146" s="190"/>
      <c r="Z146" s="190"/>
      <c r="AA146" s="190"/>
      <c r="AB146" s="190"/>
      <c r="AC146" s="190"/>
      <c r="AD146" s="190"/>
      <c r="AE146" s="190"/>
      <c r="AF146" s="190"/>
      <c r="AG146" s="190"/>
      <c r="AH146" s="190"/>
      <c r="AI146" s="190"/>
      <c r="AJ146" s="142" t="s">
        <v>14</v>
      </c>
      <c r="AK146" s="142"/>
      <c r="AL146" s="142"/>
      <c r="AM146" s="19"/>
      <c r="AN146" s="19"/>
      <c r="AO146" s="19"/>
      <c r="AP146" s="142" t="s">
        <v>380</v>
      </c>
      <c r="AQ146" s="142"/>
      <c r="AR146" s="142"/>
      <c r="AS146" s="142"/>
      <c r="AT146" s="142"/>
      <c r="AU146" s="142"/>
      <c r="AV146" s="142"/>
      <c r="AW146" s="142"/>
      <c r="AX146" s="142"/>
      <c r="AY146" s="142"/>
      <c r="AZ146" s="142"/>
      <c r="BA146" s="142"/>
      <c r="BB146" s="28"/>
      <c r="BC146" s="28"/>
      <c r="BD146" s="28"/>
      <c r="BE146" s="28"/>
      <c r="BF146" s="28"/>
      <c r="BG146" s="28"/>
      <c r="BH146" s="166">
        <f>BH147</f>
        <v>49700</v>
      </c>
      <c r="BI146" s="175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166">
        <f>BU147</f>
        <v>0</v>
      </c>
      <c r="BV146" s="167"/>
      <c r="BW146" s="167"/>
      <c r="BX146" s="167"/>
      <c r="BY146" s="167"/>
      <c r="BZ146" s="167"/>
      <c r="CA146" s="167"/>
      <c r="CB146" s="167"/>
      <c r="CC146" s="167"/>
      <c r="CD146" s="167"/>
      <c r="CE146" s="167"/>
      <c r="CF146" s="167"/>
      <c r="CG146" s="167"/>
      <c r="CH146" s="167"/>
      <c r="CI146" s="166">
        <f>BH146-BU146</f>
        <v>49700</v>
      </c>
      <c r="CJ146" s="167"/>
      <c r="CK146" s="167"/>
      <c r="CL146" s="167"/>
      <c r="CM146" s="167"/>
      <c r="CN146" s="167"/>
      <c r="CO146" s="167"/>
      <c r="CP146" s="167"/>
      <c r="CQ146" s="167"/>
      <c r="CR146" s="167"/>
      <c r="CS146" s="167"/>
      <c r="CT146" s="168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</row>
    <row r="147" spans="1:188" s="24" customFormat="1" ht="18" customHeight="1">
      <c r="A147" s="189" t="s">
        <v>258</v>
      </c>
      <c r="B147" s="190"/>
      <c r="C147" s="190"/>
      <c r="D147" s="190"/>
      <c r="E147" s="190"/>
      <c r="F147" s="190"/>
      <c r="G147" s="190"/>
      <c r="H147" s="190"/>
      <c r="I147" s="190"/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  <c r="T147" s="190"/>
      <c r="U147" s="190"/>
      <c r="V147" s="190"/>
      <c r="W147" s="190"/>
      <c r="X147" s="190"/>
      <c r="Y147" s="190"/>
      <c r="Z147" s="190"/>
      <c r="AA147" s="190"/>
      <c r="AB147" s="190"/>
      <c r="AC147" s="190"/>
      <c r="AD147" s="190"/>
      <c r="AE147" s="190"/>
      <c r="AF147" s="190"/>
      <c r="AG147" s="190"/>
      <c r="AH147" s="190"/>
      <c r="AI147" s="190"/>
      <c r="AJ147" s="142" t="s">
        <v>14</v>
      </c>
      <c r="AK147" s="142"/>
      <c r="AL147" s="142"/>
      <c r="AM147" s="19"/>
      <c r="AN147" s="19"/>
      <c r="AO147" s="19"/>
      <c r="AP147" s="142" t="s">
        <v>381</v>
      </c>
      <c r="AQ147" s="142"/>
      <c r="AR147" s="142"/>
      <c r="AS147" s="142"/>
      <c r="AT147" s="142"/>
      <c r="AU147" s="142"/>
      <c r="AV147" s="142"/>
      <c r="AW147" s="142"/>
      <c r="AX147" s="142"/>
      <c r="AY147" s="142"/>
      <c r="AZ147" s="142"/>
      <c r="BA147" s="142"/>
      <c r="BB147" s="28"/>
      <c r="BC147" s="28"/>
      <c r="BD147" s="28"/>
      <c r="BE147" s="28"/>
      <c r="BF147" s="28"/>
      <c r="BG147" s="28"/>
      <c r="BH147" s="166">
        <f>BH148</f>
        <v>49700</v>
      </c>
      <c r="BI147" s="175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166">
        <f>BU148</f>
        <v>0</v>
      </c>
      <c r="BV147" s="167"/>
      <c r="BW147" s="167"/>
      <c r="BX147" s="167"/>
      <c r="BY147" s="167"/>
      <c r="BZ147" s="167"/>
      <c r="CA147" s="167"/>
      <c r="CB147" s="167"/>
      <c r="CC147" s="167"/>
      <c r="CD147" s="167"/>
      <c r="CE147" s="167"/>
      <c r="CF147" s="167"/>
      <c r="CG147" s="167"/>
      <c r="CH147" s="167"/>
      <c r="CI147" s="166">
        <f>BH147-BU147</f>
        <v>49700</v>
      </c>
      <c r="CJ147" s="167"/>
      <c r="CK147" s="167"/>
      <c r="CL147" s="167"/>
      <c r="CM147" s="167"/>
      <c r="CN147" s="167"/>
      <c r="CO147" s="167"/>
      <c r="CP147" s="167"/>
      <c r="CQ147" s="167"/>
      <c r="CR147" s="167"/>
      <c r="CS147" s="167"/>
      <c r="CT147" s="168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</row>
    <row r="148" spans="1:188" s="24" customFormat="1" ht="18" customHeight="1">
      <c r="A148" s="189" t="s">
        <v>147</v>
      </c>
      <c r="B148" s="190"/>
      <c r="C148" s="190"/>
      <c r="D148" s="190"/>
      <c r="E148" s="190"/>
      <c r="F148" s="190"/>
      <c r="G148" s="190"/>
      <c r="H148" s="190"/>
      <c r="I148" s="190"/>
      <c r="J148" s="190"/>
      <c r="K148" s="190"/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190"/>
      <c r="X148" s="190"/>
      <c r="Y148" s="190"/>
      <c r="Z148" s="190"/>
      <c r="AA148" s="190"/>
      <c r="AB148" s="190"/>
      <c r="AC148" s="190"/>
      <c r="AD148" s="190"/>
      <c r="AE148" s="190"/>
      <c r="AF148" s="190"/>
      <c r="AG148" s="190"/>
      <c r="AH148" s="190"/>
      <c r="AI148" s="190"/>
      <c r="AJ148" s="142" t="s">
        <v>14</v>
      </c>
      <c r="AK148" s="142"/>
      <c r="AL148" s="142"/>
      <c r="AM148" s="19"/>
      <c r="AN148" s="19"/>
      <c r="AO148" s="19"/>
      <c r="AP148" s="142" t="s">
        <v>382</v>
      </c>
      <c r="AQ148" s="142"/>
      <c r="AR148" s="142"/>
      <c r="AS148" s="142"/>
      <c r="AT148" s="142"/>
      <c r="AU148" s="142"/>
      <c r="AV148" s="142"/>
      <c r="AW148" s="142"/>
      <c r="AX148" s="142"/>
      <c r="AY148" s="142"/>
      <c r="AZ148" s="142"/>
      <c r="BA148" s="142"/>
      <c r="BB148" s="28"/>
      <c r="BC148" s="28"/>
      <c r="BD148" s="28"/>
      <c r="BE148" s="28"/>
      <c r="BF148" s="28"/>
      <c r="BG148" s="28"/>
      <c r="BH148" s="166">
        <v>49700</v>
      </c>
      <c r="BI148" s="175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166">
        <v>0</v>
      </c>
      <c r="BV148" s="167"/>
      <c r="BW148" s="167"/>
      <c r="BX148" s="167"/>
      <c r="BY148" s="167"/>
      <c r="BZ148" s="167"/>
      <c r="CA148" s="167"/>
      <c r="CB148" s="167"/>
      <c r="CC148" s="167"/>
      <c r="CD148" s="167"/>
      <c r="CE148" s="167"/>
      <c r="CF148" s="167"/>
      <c r="CG148" s="167"/>
      <c r="CH148" s="167"/>
      <c r="CI148" s="166">
        <f aca="true" t="shared" si="12" ref="CI148:CI184">BH148-BU148</f>
        <v>49700</v>
      </c>
      <c r="CJ148" s="167"/>
      <c r="CK148" s="167"/>
      <c r="CL148" s="167"/>
      <c r="CM148" s="167"/>
      <c r="CN148" s="167"/>
      <c r="CO148" s="167"/>
      <c r="CP148" s="167"/>
      <c r="CQ148" s="167"/>
      <c r="CR148" s="167"/>
      <c r="CS148" s="167"/>
      <c r="CT148" s="168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</row>
    <row r="149" spans="1:188" s="24" customFormat="1" ht="24" customHeight="1">
      <c r="A149" s="187" t="s">
        <v>157</v>
      </c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8"/>
      <c r="AA149" s="188"/>
      <c r="AB149" s="188"/>
      <c r="AC149" s="188"/>
      <c r="AD149" s="188"/>
      <c r="AE149" s="188"/>
      <c r="AF149" s="188"/>
      <c r="AG149" s="188"/>
      <c r="AH149" s="188"/>
      <c r="AI149" s="188"/>
      <c r="AJ149" s="142" t="s">
        <v>14</v>
      </c>
      <c r="AK149" s="142"/>
      <c r="AL149" s="142"/>
      <c r="AM149" s="19"/>
      <c r="AN149" s="19"/>
      <c r="AO149" s="19"/>
      <c r="AP149" s="142" t="s">
        <v>383</v>
      </c>
      <c r="AQ149" s="142"/>
      <c r="AR149" s="142"/>
      <c r="AS149" s="142"/>
      <c r="AT149" s="142"/>
      <c r="AU149" s="142"/>
      <c r="AV149" s="142"/>
      <c r="AW149" s="142"/>
      <c r="AX149" s="142"/>
      <c r="AY149" s="142"/>
      <c r="AZ149" s="142"/>
      <c r="BA149" s="142"/>
      <c r="BB149" s="28"/>
      <c r="BC149" s="28"/>
      <c r="BD149" s="28"/>
      <c r="BE149" s="28"/>
      <c r="BF149" s="28"/>
      <c r="BG149" s="28"/>
      <c r="BH149" s="166">
        <f>BH150+BH151</f>
        <v>123900</v>
      </c>
      <c r="BI149" s="175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166">
        <f>BU150+BU151</f>
        <v>0</v>
      </c>
      <c r="BV149" s="167"/>
      <c r="BW149" s="167"/>
      <c r="BX149" s="167"/>
      <c r="BY149" s="167"/>
      <c r="BZ149" s="167"/>
      <c r="CA149" s="167"/>
      <c r="CB149" s="167"/>
      <c r="CC149" s="167"/>
      <c r="CD149" s="167"/>
      <c r="CE149" s="167"/>
      <c r="CF149" s="167"/>
      <c r="CG149" s="167"/>
      <c r="CH149" s="167"/>
      <c r="CI149" s="166">
        <f t="shared" si="12"/>
        <v>123900</v>
      </c>
      <c r="CJ149" s="167"/>
      <c r="CK149" s="167"/>
      <c r="CL149" s="167"/>
      <c r="CM149" s="167"/>
      <c r="CN149" s="167"/>
      <c r="CO149" s="167"/>
      <c r="CP149" s="167"/>
      <c r="CQ149" s="167"/>
      <c r="CR149" s="167"/>
      <c r="CS149" s="167"/>
      <c r="CT149" s="168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</row>
    <row r="150" spans="1:188" s="24" customFormat="1" ht="25.5" customHeight="1">
      <c r="A150" s="187" t="s">
        <v>158</v>
      </c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  <c r="R150" s="188"/>
      <c r="S150" s="188"/>
      <c r="T150" s="188"/>
      <c r="U150" s="188"/>
      <c r="V150" s="188"/>
      <c r="W150" s="188"/>
      <c r="X150" s="188"/>
      <c r="Y150" s="188"/>
      <c r="Z150" s="188"/>
      <c r="AA150" s="188"/>
      <c r="AB150" s="188"/>
      <c r="AC150" s="188"/>
      <c r="AD150" s="188"/>
      <c r="AE150" s="188"/>
      <c r="AF150" s="188"/>
      <c r="AG150" s="188"/>
      <c r="AH150" s="188"/>
      <c r="AI150" s="188"/>
      <c r="AJ150" s="142" t="s">
        <v>14</v>
      </c>
      <c r="AK150" s="142"/>
      <c r="AL150" s="142"/>
      <c r="AM150" s="19"/>
      <c r="AN150" s="19"/>
      <c r="AO150" s="19"/>
      <c r="AP150" s="142" t="s">
        <v>384</v>
      </c>
      <c r="AQ150" s="142"/>
      <c r="AR150" s="142"/>
      <c r="AS150" s="142"/>
      <c r="AT150" s="142"/>
      <c r="AU150" s="142"/>
      <c r="AV150" s="142"/>
      <c r="AW150" s="142"/>
      <c r="AX150" s="142"/>
      <c r="AY150" s="142"/>
      <c r="AZ150" s="142"/>
      <c r="BA150" s="142"/>
      <c r="BB150" s="28"/>
      <c r="BC150" s="28"/>
      <c r="BD150" s="28"/>
      <c r="BE150" s="28"/>
      <c r="BF150" s="28"/>
      <c r="BG150" s="28"/>
      <c r="BH150" s="166">
        <v>113900</v>
      </c>
      <c r="BI150" s="175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166">
        <v>0</v>
      </c>
      <c r="BV150" s="167"/>
      <c r="BW150" s="167"/>
      <c r="BX150" s="167"/>
      <c r="BY150" s="167"/>
      <c r="BZ150" s="167"/>
      <c r="CA150" s="167"/>
      <c r="CB150" s="167"/>
      <c r="CC150" s="167"/>
      <c r="CD150" s="167"/>
      <c r="CE150" s="167"/>
      <c r="CF150" s="167"/>
      <c r="CG150" s="167"/>
      <c r="CH150" s="167"/>
      <c r="CI150" s="166">
        <f t="shared" si="12"/>
        <v>113900</v>
      </c>
      <c r="CJ150" s="167"/>
      <c r="CK150" s="167"/>
      <c r="CL150" s="167"/>
      <c r="CM150" s="167"/>
      <c r="CN150" s="167"/>
      <c r="CO150" s="167"/>
      <c r="CP150" s="167"/>
      <c r="CQ150" s="167"/>
      <c r="CR150" s="167"/>
      <c r="CS150" s="167"/>
      <c r="CT150" s="168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</row>
    <row r="151" spans="1:188" s="24" customFormat="1" ht="28.5" customHeight="1">
      <c r="A151" s="187" t="s">
        <v>159</v>
      </c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  <c r="X151" s="188"/>
      <c r="Y151" s="188"/>
      <c r="Z151" s="188"/>
      <c r="AA151" s="188"/>
      <c r="AB151" s="188"/>
      <c r="AC151" s="188"/>
      <c r="AD151" s="188"/>
      <c r="AE151" s="188"/>
      <c r="AF151" s="188"/>
      <c r="AG151" s="188"/>
      <c r="AH151" s="188"/>
      <c r="AI151" s="188"/>
      <c r="AJ151" s="142" t="s">
        <v>14</v>
      </c>
      <c r="AK151" s="142"/>
      <c r="AL151" s="142"/>
      <c r="AM151" s="19"/>
      <c r="AN151" s="19"/>
      <c r="AO151" s="19"/>
      <c r="AP151" s="142" t="s">
        <v>385</v>
      </c>
      <c r="AQ151" s="142"/>
      <c r="AR151" s="142"/>
      <c r="AS151" s="142"/>
      <c r="AT151" s="142"/>
      <c r="AU151" s="142"/>
      <c r="AV151" s="142"/>
      <c r="AW151" s="142"/>
      <c r="AX151" s="142"/>
      <c r="AY151" s="142"/>
      <c r="AZ151" s="142"/>
      <c r="BA151" s="142"/>
      <c r="BB151" s="28"/>
      <c r="BC151" s="28"/>
      <c r="BD151" s="28"/>
      <c r="BE151" s="28"/>
      <c r="BF151" s="28"/>
      <c r="BG151" s="28"/>
      <c r="BH151" s="166">
        <v>10000</v>
      </c>
      <c r="BI151" s="175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166">
        <v>0</v>
      </c>
      <c r="BV151" s="167"/>
      <c r="BW151" s="167"/>
      <c r="BX151" s="167"/>
      <c r="BY151" s="167"/>
      <c r="BZ151" s="167"/>
      <c r="CA151" s="167"/>
      <c r="CB151" s="167"/>
      <c r="CC151" s="167"/>
      <c r="CD151" s="167"/>
      <c r="CE151" s="167"/>
      <c r="CF151" s="167"/>
      <c r="CG151" s="167"/>
      <c r="CH151" s="167"/>
      <c r="CI151" s="166">
        <f t="shared" si="12"/>
        <v>10000</v>
      </c>
      <c r="CJ151" s="167"/>
      <c r="CK151" s="167"/>
      <c r="CL151" s="167"/>
      <c r="CM151" s="167"/>
      <c r="CN151" s="167"/>
      <c r="CO151" s="167"/>
      <c r="CP151" s="167"/>
      <c r="CQ151" s="167"/>
      <c r="CR151" s="167"/>
      <c r="CS151" s="167"/>
      <c r="CT151" s="168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</row>
    <row r="152" spans="1:188" s="24" customFormat="1" ht="45" customHeight="1">
      <c r="A152" s="287" t="s">
        <v>510</v>
      </c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  <c r="AC152" s="123"/>
      <c r="AD152" s="123"/>
      <c r="AE152" s="123"/>
      <c r="AF152" s="123"/>
      <c r="AG152" s="123"/>
      <c r="AH152" s="123"/>
      <c r="AI152" s="123"/>
      <c r="AJ152" s="130" t="s">
        <v>14</v>
      </c>
      <c r="AK152" s="130"/>
      <c r="AL152" s="130"/>
      <c r="AM152" s="17"/>
      <c r="AN152" s="17"/>
      <c r="AO152" s="17"/>
      <c r="AP152" s="131" t="s">
        <v>200</v>
      </c>
      <c r="AQ152" s="132"/>
      <c r="AR152" s="132"/>
      <c r="AS152" s="132"/>
      <c r="AT152" s="132"/>
      <c r="AU152" s="132"/>
      <c r="AV152" s="132"/>
      <c r="AW152" s="132"/>
      <c r="AX152" s="132"/>
      <c r="AY152" s="132"/>
      <c r="AZ152" s="132"/>
      <c r="BA152" s="133"/>
      <c r="BB152" s="44"/>
      <c r="BC152" s="44"/>
      <c r="BD152" s="44"/>
      <c r="BE152" s="44"/>
      <c r="BF152" s="44"/>
      <c r="BG152" s="44"/>
      <c r="BH152" s="134">
        <f>BH153</f>
        <v>3278300</v>
      </c>
      <c r="BI152" s="136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34">
        <f>BU153</f>
        <v>893050.23</v>
      </c>
      <c r="BV152" s="135"/>
      <c r="BW152" s="135"/>
      <c r="BX152" s="135"/>
      <c r="BY152" s="135"/>
      <c r="BZ152" s="135"/>
      <c r="CA152" s="135"/>
      <c r="CB152" s="135"/>
      <c r="CC152" s="135"/>
      <c r="CD152" s="135"/>
      <c r="CE152" s="135"/>
      <c r="CF152" s="135"/>
      <c r="CG152" s="135"/>
      <c r="CH152" s="135"/>
      <c r="CI152" s="180">
        <f t="shared" si="12"/>
        <v>2385249.77</v>
      </c>
      <c r="CJ152" s="181"/>
      <c r="CK152" s="181"/>
      <c r="CL152" s="181"/>
      <c r="CM152" s="181"/>
      <c r="CN152" s="181"/>
      <c r="CO152" s="181"/>
      <c r="CP152" s="181"/>
      <c r="CQ152" s="181"/>
      <c r="CR152" s="181"/>
      <c r="CS152" s="181"/>
      <c r="CT152" s="183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</row>
    <row r="153" spans="1:188" s="24" customFormat="1" ht="18" customHeight="1">
      <c r="A153" s="172" t="s">
        <v>201</v>
      </c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  <c r="Z153" s="173"/>
      <c r="AA153" s="173"/>
      <c r="AB153" s="173"/>
      <c r="AC153" s="173"/>
      <c r="AD153" s="173"/>
      <c r="AE153" s="173"/>
      <c r="AF153" s="173"/>
      <c r="AG153" s="173"/>
      <c r="AH153" s="173"/>
      <c r="AI153" s="173"/>
      <c r="AJ153" s="199" t="s">
        <v>14</v>
      </c>
      <c r="AK153" s="199"/>
      <c r="AL153" s="199"/>
      <c r="AM153" s="30"/>
      <c r="AN153" s="30"/>
      <c r="AO153" s="30"/>
      <c r="AP153" s="143" t="s">
        <v>202</v>
      </c>
      <c r="AQ153" s="144"/>
      <c r="AR153" s="144"/>
      <c r="AS153" s="144"/>
      <c r="AT153" s="144"/>
      <c r="AU153" s="144"/>
      <c r="AV153" s="144"/>
      <c r="AW153" s="144"/>
      <c r="AX153" s="144"/>
      <c r="AY153" s="144"/>
      <c r="AZ153" s="144"/>
      <c r="BA153" s="118"/>
      <c r="BB153" s="28"/>
      <c r="BC153" s="28"/>
      <c r="BD153" s="28"/>
      <c r="BE153" s="28"/>
      <c r="BF153" s="28"/>
      <c r="BG153" s="28"/>
      <c r="BH153" s="166">
        <f>BH154+BH164</f>
        <v>3278300</v>
      </c>
      <c r="BI153" s="175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166">
        <f>BU154+BU164</f>
        <v>893050.23</v>
      </c>
      <c r="BV153" s="167"/>
      <c r="BW153" s="167"/>
      <c r="BX153" s="167"/>
      <c r="BY153" s="167"/>
      <c r="BZ153" s="167"/>
      <c r="CA153" s="167"/>
      <c r="CB153" s="167"/>
      <c r="CC153" s="167"/>
      <c r="CD153" s="167"/>
      <c r="CE153" s="167"/>
      <c r="CF153" s="167"/>
      <c r="CG153" s="167"/>
      <c r="CH153" s="167"/>
      <c r="CI153" s="166">
        <f t="shared" si="12"/>
        <v>2385249.77</v>
      </c>
      <c r="CJ153" s="167"/>
      <c r="CK153" s="167"/>
      <c r="CL153" s="167"/>
      <c r="CM153" s="167"/>
      <c r="CN153" s="167"/>
      <c r="CO153" s="167"/>
      <c r="CP153" s="167"/>
      <c r="CQ153" s="167"/>
      <c r="CR153" s="167"/>
      <c r="CS153" s="167"/>
      <c r="CT153" s="168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</row>
    <row r="154" spans="1:98" s="48" customFormat="1" ht="36.75" customHeight="1">
      <c r="A154" s="271" t="s">
        <v>345</v>
      </c>
      <c r="B154" s="272"/>
      <c r="C154" s="272"/>
      <c r="D154" s="272"/>
      <c r="E154" s="272"/>
      <c r="F154" s="272"/>
      <c r="G154" s="272"/>
      <c r="H154" s="272"/>
      <c r="I154" s="272"/>
      <c r="J154" s="272"/>
      <c r="K154" s="272"/>
      <c r="L154" s="272"/>
      <c r="M154" s="272"/>
      <c r="N154" s="272"/>
      <c r="O154" s="272"/>
      <c r="P154" s="272"/>
      <c r="Q154" s="272"/>
      <c r="R154" s="272"/>
      <c r="S154" s="272"/>
      <c r="T154" s="272"/>
      <c r="U154" s="272"/>
      <c r="V154" s="272"/>
      <c r="W154" s="272"/>
      <c r="X154" s="272"/>
      <c r="Y154" s="272"/>
      <c r="Z154" s="272"/>
      <c r="AA154" s="272"/>
      <c r="AB154" s="272"/>
      <c r="AC154" s="272"/>
      <c r="AD154" s="272"/>
      <c r="AE154" s="272"/>
      <c r="AF154" s="272"/>
      <c r="AG154" s="272"/>
      <c r="AH154" s="272"/>
      <c r="AI154" s="272"/>
      <c r="AJ154" s="199" t="s">
        <v>14</v>
      </c>
      <c r="AK154" s="199"/>
      <c r="AL154" s="199"/>
      <c r="AM154" s="30"/>
      <c r="AN154" s="30"/>
      <c r="AO154" s="30"/>
      <c r="AP154" s="200" t="s">
        <v>386</v>
      </c>
      <c r="AQ154" s="201"/>
      <c r="AR154" s="201"/>
      <c r="AS154" s="201"/>
      <c r="AT154" s="201"/>
      <c r="AU154" s="201"/>
      <c r="AV154" s="201"/>
      <c r="AW154" s="201"/>
      <c r="AX154" s="201"/>
      <c r="AY154" s="201"/>
      <c r="AZ154" s="201"/>
      <c r="BA154" s="202"/>
      <c r="BB154" s="31"/>
      <c r="BC154" s="31"/>
      <c r="BD154" s="31"/>
      <c r="BE154" s="31"/>
      <c r="BF154" s="31"/>
      <c r="BG154" s="31"/>
      <c r="BH154" s="180">
        <f>BH155</f>
        <v>27100</v>
      </c>
      <c r="BI154" s="182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180">
        <f>BU155</f>
        <v>0</v>
      </c>
      <c r="BV154" s="181"/>
      <c r="BW154" s="181"/>
      <c r="BX154" s="181"/>
      <c r="BY154" s="181"/>
      <c r="BZ154" s="181"/>
      <c r="CA154" s="181"/>
      <c r="CB154" s="181"/>
      <c r="CC154" s="181"/>
      <c r="CD154" s="181"/>
      <c r="CE154" s="181"/>
      <c r="CF154" s="181"/>
      <c r="CG154" s="181"/>
      <c r="CH154" s="181"/>
      <c r="CI154" s="180">
        <f t="shared" si="12"/>
        <v>27100</v>
      </c>
      <c r="CJ154" s="181"/>
      <c r="CK154" s="181"/>
      <c r="CL154" s="181"/>
      <c r="CM154" s="181"/>
      <c r="CN154" s="181"/>
      <c r="CO154" s="181"/>
      <c r="CP154" s="181"/>
      <c r="CQ154" s="181"/>
      <c r="CR154" s="181"/>
      <c r="CS154" s="181"/>
      <c r="CT154" s="183"/>
    </row>
    <row r="155" spans="1:188" s="24" customFormat="1" ht="75.75" customHeight="1">
      <c r="A155" s="203" t="s">
        <v>511</v>
      </c>
      <c r="B155" s="204"/>
      <c r="C155" s="204"/>
      <c r="D155" s="204"/>
      <c r="E155" s="204"/>
      <c r="F155" s="204"/>
      <c r="G155" s="204"/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4"/>
      <c r="Z155" s="204"/>
      <c r="AA155" s="204"/>
      <c r="AB155" s="204"/>
      <c r="AC155" s="204"/>
      <c r="AD155" s="204"/>
      <c r="AE155" s="204"/>
      <c r="AF155" s="204"/>
      <c r="AG155" s="204"/>
      <c r="AH155" s="204"/>
      <c r="AI155" s="204"/>
      <c r="AJ155" s="184" t="s">
        <v>14</v>
      </c>
      <c r="AK155" s="184"/>
      <c r="AL155" s="184"/>
      <c r="AM155" s="116"/>
      <c r="AN155" s="116"/>
      <c r="AO155" s="116"/>
      <c r="AP155" s="193" t="s">
        <v>387</v>
      </c>
      <c r="AQ155" s="194"/>
      <c r="AR155" s="194"/>
      <c r="AS155" s="194"/>
      <c r="AT155" s="194"/>
      <c r="AU155" s="194"/>
      <c r="AV155" s="194"/>
      <c r="AW155" s="194"/>
      <c r="AX155" s="194"/>
      <c r="AY155" s="194"/>
      <c r="AZ155" s="194"/>
      <c r="BA155" s="195"/>
      <c r="BB155" s="114"/>
      <c r="BC155" s="114"/>
      <c r="BD155" s="114"/>
      <c r="BE155" s="114"/>
      <c r="BF155" s="114"/>
      <c r="BG155" s="114"/>
      <c r="BH155" s="177">
        <f>BH156+BH160</f>
        <v>27100</v>
      </c>
      <c r="BI155" s="185"/>
      <c r="BJ155" s="117"/>
      <c r="BK155" s="117"/>
      <c r="BL155" s="117"/>
      <c r="BM155" s="117"/>
      <c r="BN155" s="117"/>
      <c r="BO155" s="117"/>
      <c r="BP155" s="117"/>
      <c r="BQ155" s="117"/>
      <c r="BR155" s="117"/>
      <c r="BS155" s="117"/>
      <c r="BT155" s="117"/>
      <c r="BU155" s="177">
        <f>BU156+BU160</f>
        <v>0</v>
      </c>
      <c r="BV155" s="178"/>
      <c r="BW155" s="178"/>
      <c r="BX155" s="178"/>
      <c r="BY155" s="178"/>
      <c r="BZ155" s="178"/>
      <c r="CA155" s="178"/>
      <c r="CB155" s="178"/>
      <c r="CC155" s="178"/>
      <c r="CD155" s="178"/>
      <c r="CE155" s="178"/>
      <c r="CF155" s="178"/>
      <c r="CG155" s="178"/>
      <c r="CH155" s="178"/>
      <c r="CI155" s="177">
        <f t="shared" si="12"/>
        <v>27100</v>
      </c>
      <c r="CJ155" s="178"/>
      <c r="CK155" s="178"/>
      <c r="CL155" s="178"/>
      <c r="CM155" s="178"/>
      <c r="CN155" s="178"/>
      <c r="CO155" s="178"/>
      <c r="CP155" s="178"/>
      <c r="CQ155" s="178"/>
      <c r="CR155" s="178"/>
      <c r="CS155" s="178"/>
      <c r="CT155" s="179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</row>
    <row r="156" spans="1:188" s="24" customFormat="1" ht="45.75" customHeight="1">
      <c r="A156" s="172" t="s">
        <v>388</v>
      </c>
      <c r="B156" s="173"/>
      <c r="C156" s="173"/>
      <c r="D156" s="173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  <c r="R156" s="173"/>
      <c r="S156" s="173"/>
      <c r="T156" s="173"/>
      <c r="U156" s="173"/>
      <c r="V156" s="173"/>
      <c r="W156" s="173"/>
      <c r="X156" s="173"/>
      <c r="Y156" s="173"/>
      <c r="Z156" s="173"/>
      <c r="AA156" s="173"/>
      <c r="AB156" s="173"/>
      <c r="AC156" s="173"/>
      <c r="AD156" s="173"/>
      <c r="AE156" s="173"/>
      <c r="AF156" s="173"/>
      <c r="AG156" s="173"/>
      <c r="AH156" s="173"/>
      <c r="AI156" s="173"/>
      <c r="AJ156" s="142" t="s">
        <v>14</v>
      </c>
      <c r="AK156" s="142"/>
      <c r="AL156" s="142"/>
      <c r="AM156" s="19"/>
      <c r="AN156" s="19"/>
      <c r="AO156" s="19"/>
      <c r="AP156" s="143" t="s">
        <v>389</v>
      </c>
      <c r="AQ156" s="144"/>
      <c r="AR156" s="144"/>
      <c r="AS156" s="144"/>
      <c r="AT156" s="144"/>
      <c r="AU156" s="144"/>
      <c r="AV156" s="144"/>
      <c r="AW156" s="144"/>
      <c r="AX156" s="144"/>
      <c r="AY156" s="144"/>
      <c r="AZ156" s="144"/>
      <c r="BA156" s="118"/>
      <c r="BB156" s="28"/>
      <c r="BC156" s="28"/>
      <c r="BD156" s="28"/>
      <c r="BE156" s="28"/>
      <c r="BF156" s="28"/>
      <c r="BG156" s="28"/>
      <c r="BH156" s="166">
        <f>BH157</f>
        <v>15300</v>
      </c>
      <c r="BI156" s="175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166">
        <f>BU157</f>
        <v>0</v>
      </c>
      <c r="BV156" s="167"/>
      <c r="BW156" s="167"/>
      <c r="BX156" s="167"/>
      <c r="BY156" s="167"/>
      <c r="BZ156" s="167"/>
      <c r="CA156" s="167"/>
      <c r="CB156" s="167"/>
      <c r="CC156" s="167"/>
      <c r="CD156" s="167"/>
      <c r="CE156" s="167"/>
      <c r="CF156" s="167"/>
      <c r="CG156" s="167"/>
      <c r="CH156" s="167"/>
      <c r="CI156" s="166">
        <f t="shared" si="12"/>
        <v>15300</v>
      </c>
      <c r="CJ156" s="167"/>
      <c r="CK156" s="167"/>
      <c r="CL156" s="167"/>
      <c r="CM156" s="167"/>
      <c r="CN156" s="167"/>
      <c r="CO156" s="167"/>
      <c r="CP156" s="167"/>
      <c r="CQ156" s="167"/>
      <c r="CR156" s="167"/>
      <c r="CS156" s="167"/>
      <c r="CT156" s="168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</row>
    <row r="157" spans="1:188" s="24" customFormat="1" ht="18" customHeight="1">
      <c r="A157" s="189" t="s">
        <v>142</v>
      </c>
      <c r="B157" s="190"/>
      <c r="C157" s="190"/>
      <c r="D157" s="190"/>
      <c r="E157" s="190"/>
      <c r="F157" s="190"/>
      <c r="G157" s="190"/>
      <c r="H157" s="190"/>
      <c r="I157" s="190"/>
      <c r="J157" s="190"/>
      <c r="K157" s="190"/>
      <c r="L157" s="190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  <c r="W157" s="190"/>
      <c r="X157" s="190"/>
      <c r="Y157" s="190"/>
      <c r="Z157" s="190"/>
      <c r="AA157" s="190"/>
      <c r="AB157" s="190"/>
      <c r="AC157" s="190"/>
      <c r="AD157" s="190"/>
      <c r="AE157" s="190"/>
      <c r="AF157" s="190"/>
      <c r="AG157" s="190"/>
      <c r="AH157" s="190"/>
      <c r="AI157" s="190"/>
      <c r="AJ157" s="142" t="s">
        <v>14</v>
      </c>
      <c r="AK157" s="142"/>
      <c r="AL157" s="142"/>
      <c r="AM157" s="19"/>
      <c r="AN157" s="19"/>
      <c r="AO157" s="19"/>
      <c r="AP157" s="143" t="s">
        <v>392</v>
      </c>
      <c r="AQ157" s="144"/>
      <c r="AR157" s="144"/>
      <c r="AS157" s="144"/>
      <c r="AT157" s="144"/>
      <c r="AU157" s="144"/>
      <c r="AV157" s="144"/>
      <c r="AW157" s="144"/>
      <c r="AX157" s="144"/>
      <c r="AY157" s="144"/>
      <c r="AZ157" s="144"/>
      <c r="BA157" s="118"/>
      <c r="BB157" s="28"/>
      <c r="BC157" s="28"/>
      <c r="BD157" s="28"/>
      <c r="BE157" s="28"/>
      <c r="BF157" s="28"/>
      <c r="BG157" s="28"/>
      <c r="BH157" s="166">
        <f>BH158</f>
        <v>15300</v>
      </c>
      <c r="BI157" s="175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166">
        <f>BU158</f>
        <v>0</v>
      </c>
      <c r="BV157" s="167"/>
      <c r="BW157" s="167"/>
      <c r="BX157" s="167"/>
      <c r="BY157" s="167"/>
      <c r="BZ157" s="167"/>
      <c r="CA157" s="167"/>
      <c r="CB157" s="167"/>
      <c r="CC157" s="167"/>
      <c r="CD157" s="167"/>
      <c r="CE157" s="167"/>
      <c r="CF157" s="167"/>
      <c r="CG157" s="167"/>
      <c r="CH157" s="167"/>
      <c r="CI157" s="166">
        <f aca="true" t="shared" si="13" ref="CI157:CI169">BH157-BU157</f>
        <v>15300</v>
      </c>
      <c r="CJ157" s="167"/>
      <c r="CK157" s="167"/>
      <c r="CL157" s="167"/>
      <c r="CM157" s="167"/>
      <c r="CN157" s="167"/>
      <c r="CO157" s="167"/>
      <c r="CP157" s="167"/>
      <c r="CQ157" s="167"/>
      <c r="CR157" s="167"/>
      <c r="CS157" s="167"/>
      <c r="CT157" s="168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</row>
    <row r="158" spans="1:188" s="24" customFormat="1" ht="18" customHeight="1">
      <c r="A158" s="189" t="s">
        <v>258</v>
      </c>
      <c r="B158" s="190"/>
      <c r="C158" s="190"/>
      <c r="D158" s="190"/>
      <c r="E158" s="190"/>
      <c r="F158" s="190"/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0"/>
      <c r="Z158" s="190"/>
      <c r="AA158" s="190"/>
      <c r="AB158" s="190"/>
      <c r="AC158" s="190"/>
      <c r="AD158" s="190"/>
      <c r="AE158" s="190"/>
      <c r="AF158" s="190"/>
      <c r="AG158" s="190"/>
      <c r="AH158" s="190"/>
      <c r="AI158" s="190"/>
      <c r="AJ158" s="142" t="s">
        <v>14</v>
      </c>
      <c r="AK158" s="142"/>
      <c r="AL158" s="142"/>
      <c r="AM158" s="19"/>
      <c r="AN158" s="19"/>
      <c r="AO158" s="19"/>
      <c r="AP158" s="143" t="s">
        <v>391</v>
      </c>
      <c r="AQ158" s="144"/>
      <c r="AR158" s="144"/>
      <c r="AS158" s="144"/>
      <c r="AT158" s="144"/>
      <c r="AU158" s="144"/>
      <c r="AV158" s="144"/>
      <c r="AW158" s="144"/>
      <c r="AX158" s="144"/>
      <c r="AY158" s="144"/>
      <c r="AZ158" s="144"/>
      <c r="BA158" s="118"/>
      <c r="BB158" s="28"/>
      <c r="BC158" s="28"/>
      <c r="BD158" s="28"/>
      <c r="BE158" s="28"/>
      <c r="BF158" s="28"/>
      <c r="BG158" s="28"/>
      <c r="BH158" s="166">
        <f>BH159</f>
        <v>15300</v>
      </c>
      <c r="BI158" s="175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166">
        <f>BU159</f>
        <v>0</v>
      </c>
      <c r="BV158" s="167"/>
      <c r="BW158" s="167"/>
      <c r="BX158" s="167"/>
      <c r="BY158" s="167"/>
      <c r="BZ158" s="167"/>
      <c r="CA158" s="167"/>
      <c r="CB158" s="167"/>
      <c r="CC158" s="167"/>
      <c r="CD158" s="167"/>
      <c r="CE158" s="167"/>
      <c r="CF158" s="167"/>
      <c r="CG158" s="167"/>
      <c r="CH158" s="167"/>
      <c r="CI158" s="166">
        <f t="shared" si="13"/>
        <v>15300</v>
      </c>
      <c r="CJ158" s="167"/>
      <c r="CK158" s="167"/>
      <c r="CL158" s="167"/>
      <c r="CM158" s="167"/>
      <c r="CN158" s="167"/>
      <c r="CO158" s="167"/>
      <c r="CP158" s="167"/>
      <c r="CQ158" s="167"/>
      <c r="CR158" s="167"/>
      <c r="CS158" s="167"/>
      <c r="CT158" s="168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</row>
    <row r="159" spans="1:188" s="24" customFormat="1" ht="18" customHeight="1">
      <c r="A159" s="189" t="s">
        <v>147</v>
      </c>
      <c r="B159" s="190"/>
      <c r="C159" s="190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90"/>
      <c r="W159" s="190"/>
      <c r="X159" s="190"/>
      <c r="Y159" s="190"/>
      <c r="Z159" s="190"/>
      <c r="AA159" s="190"/>
      <c r="AB159" s="190"/>
      <c r="AC159" s="190"/>
      <c r="AD159" s="190"/>
      <c r="AE159" s="190"/>
      <c r="AF159" s="190"/>
      <c r="AG159" s="190"/>
      <c r="AH159" s="190"/>
      <c r="AI159" s="190"/>
      <c r="AJ159" s="142" t="s">
        <v>14</v>
      </c>
      <c r="AK159" s="142"/>
      <c r="AL159" s="142"/>
      <c r="AM159" s="19"/>
      <c r="AN159" s="19"/>
      <c r="AO159" s="19"/>
      <c r="AP159" s="143" t="s">
        <v>390</v>
      </c>
      <c r="AQ159" s="144"/>
      <c r="AR159" s="144"/>
      <c r="AS159" s="144"/>
      <c r="AT159" s="144"/>
      <c r="AU159" s="144"/>
      <c r="AV159" s="144"/>
      <c r="AW159" s="144"/>
      <c r="AX159" s="144"/>
      <c r="AY159" s="144"/>
      <c r="AZ159" s="144"/>
      <c r="BA159" s="118"/>
      <c r="BB159" s="28"/>
      <c r="BC159" s="28"/>
      <c r="BD159" s="28"/>
      <c r="BE159" s="28"/>
      <c r="BF159" s="28"/>
      <c r="BG159" s="28"/>
      <c r="BH159" s="166">
        <v>15300</v>
      </c>
      <c r="BI159" s="175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166">
        <v>0</v>
      </c>
      <c r="BV159" s="167"/>
      <c r="BW159" s="167"/>
      <c r="BX159" s="167"/>
      <c r="BY159" s="167"/>
      <c r="BZ159" s="167"/>
      <c r="CA159" s="167"/>
      <c r="CB159" s="167"/>
      <c r="CC159" s="167"/>
      <c r="CD159" s="167"/>
      <c r="CE159" s="167"/>
      <c r="CF159" s="167"/>
      <c r="CG159" s="167"/>
      <c r="CH159" s="167"/>
      <c r="CI159" s="166">
        <f t="shared" si="13"/>
        <v>15300</v>
      </c>
      <c r="CJ159" s="167"/>
      <c r="CK159" s="167"/>
      <c r="CL159" s="167"/>
      <c r="CM159" s="167"/>
      <c r="CN159" s="167"/>
      <c r="CO159" s="167"/>
      <c r="CP159" s="167"/>
      <c r="CQ159" s="167"/>
      <c r="CR159" s="167"/>
      <c r="CS159" s="167"/>
      <c r="CT159" s="168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</row>
    <row r="160" spans="1:188" s="24" customFormat="1" ht="48" customHeight="1">
      <c r="A160" s="172" t="s">
        <v>397</v>
      </c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  <c r="R160" s="173"/>
      <c r="S160" s="173"/>
      <c r="T160" s="173"/>
      <c r="U160" s="173"/>
      <c r="V160" s="173"/>
      <c r="W160" s="173"/>
      <c r="X160" s="173"/>
      <c r="Y160" s="173"/>
      <c r="Z160" s="173"/>
      <c r="AA160" s="173"/>
      <c r="AB160" s="173"/>
      <c r="AC160" s="173"/>
      <c r="AD160" s="173"/>
      <c r="AE160" s="173"/>
      <c r="AF160" s="173"/>
      <c r="AG160" s="173"/>
      <c r="AH160" s="173"/>
      <c r="AI160" s="173"/>
      <c r="AJ160" s="142" t="s">
        <v>14</v>
      </c>
      <c r="AK160" s="142"/>
      <c r="AL160" s="142"/>
      <c r="AM160" s="19"/>
      <c r="AN160" s="19"/>
      <c r="AO160" s="19"/>
      <c r="AP160" s="143" t="s">
        <v>393</v>
      </c>
      <c r="AQ160" s="144"/>
      <c r="AR160" s="144"/>
      <c r="AS160" s="144"/>
      <c r="AT160" s="144"/>
      <c r="AU160" s="144"/>
      <c r="AV160" s="144"/>
      <c r="AW160" s="144"/>
      <c r="AX160" s="144"/>
      <c r="AY160" s="144"/>
      <c r="AZ160" s="144"/>
      <c r="BA160" s="118"/>
      <c r="BB160" s="28"/>
      <c r="BC160" s="28"/>
      <c r="BD160" s="28"/>
      <c r="BE160" s="28"/>
      <c r="BF160" s="28"/>
      <c r="BG160" s="28"/>
      <c r="BH160" s="166">
        <f>BH161</f>
        <v>11800</v>
      </c>
      <c r="BI160" s="175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166">
        <f>BU161</f>
        <v>0</v>
      </c>
      <c r="BV160" s="167"/>
      <c r="BW160" s="167"/>
      <c r="BX160" s="167"/>
      <c r="BY160" s="167"/>
      <c r="BZ160" s="167"/>
      <c r="CA160" s="167"/>
      <c r="CB160" s="167"/>
      <c r="CC160" s="167"/>
      <c r="CD160" s="167"/>
      <c r="CE160" s="167"/>
      <c r="CF160" s="167"/>
      <c r="CG160" s="167"/>
      <c r="CH160" s="167"/>
      <c r="CI160" s="166">
        <f t="shared" si="13"/>
        <v>11800</v>
      </c>
      <c r="CJ160" s="167"/>
      <c r="CK160" s="167"/>
      <c r="CL160" s="167"/>
      <c r="CM160" s="167"/>
      <c r="CN160" s="167"/>
      <c r="CO160" s="167"/>
      <c r="CP160" s="167"/>
      <c r="CQ160" s="167"/>
      <c r="CR160" s="167"/>
      <c r="CS160" s="167"/>
      <c r="CT160" s="168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</row>
    <row r="161" spans="1:188" s="24" customFormat="1" ht="18" customHeight="1">
      <c r="A161" s="189" t="s">
        <v>142</v>
      </c>
      <c r="B161" s="190"/>
      <c r="C161" s="190"/>
      <c r="D161" s="190"/>
      <c r="E161" s="190"/>
      <c r="F161" s="190"/>
      <c r="G161" s="190"/>
      <c r="H161" s="190"/>
      <c r="I161" s="190"/>
      <c r="J161" s="190"/>
      <c r="K161" s="190"/>
      <c r="L161" s="190"/>
      <c r="M161" s="190"/>
      <c r="N161" s="190"/>
      <c r="O161" s="190"/>
      <c r="P161" s="190"/>
      <c r="Q161" s="190"/>
      <c r="R161" s="190"/>
      <c r="S161" s="190"/>
      <c r="T161" s="190"/>
      <c r="U161" s="190"/>
      <c r="V161" s="190"/>
      <c r="W161" s="190"/>
      <c r="X161" s="190"/>
      <c r="Y161" s="190"/>
      <c r="Z161" s="190"/>
      <c r="AA161" s="190"/>
      <c r="AB161" s="190"/>
      <c r="AC161" s="190"/>
      <c r="AD161" s="190"/>
      <c r="AE161" s="190"/>
      <c r="AF161" s="190"/>
      <c r="AG161" s="190"/>
      <c r="AH161" s="190"/>
      <c r="AI161" s="190"/>
      <c r="AJ161" s="142" t="s">
        <v>14</v>
      </c>
      <c r="AK161" s="142"/>
      <c r="AL161" s="142"/>
      <c r="AM161" s="19"/>
      <c r="AN161" s="19"/>
      <c r="AO161" s="19"/>
      <c r="AP161" s="143" t="s">
        <v>394</v>
      </c>
      <c r="AQ161" s="144"/>
      <c r="AR161" s="144"/>
      <c r="AS161" s="144"/>
      <c r="AT161" s="144"/>
      <c r="AU161" s="144"/>
      <c r="AV161" s="144"/>
      <c r="AW161" s="144"/>
      <c r="AX161" s="144"/>
      <c r="AY161" s="144"/>
      <c r="AZ161" s="144"/>
      <c r="BA161" s="118"/>
      <c r="BB161" s="28"/>
      <c r="BC161" s="28"/>
      <c r="BD161" s="28"/>
      <c r="BE161" s="28"/>
      <c r="BF161" s="28"/>
      <c r="BG161" s="28"/>
      <c r="BH161" s="166">
        <f>BH162</f>
        <v>11800</v>
      </c>
      <c r="BI161" s="175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166">
        <f>BU162</f>
        <v>0</v>
      </c>
      <c r="BV161" s="167"/>
      <c r="BW161" s="167"/>
      <c r="BX161" s="167"/>
      <c r="BY161" s="167"/>
      <c r="BZ161" s="167"/>
      <c r="CA161" s="167"/>
      <c r="CB161" s="167"/>
      <c r="CC161" s="167"/>
      <c r="CD161" s="167"/>
      <c r="CE161" s="167"/>
      <c r="CF161" s="167"/>
      <c r="CG161" s="167"/>
      <c r="CH161" s="167"/>
      <c r="CI161" s="166">
        <f t="shared" si="13"/>
        <v>11800</v>
      </c>
      <c r="CJ161" s="167"/>
      <c r="CK161" s="167"/>
      <c r="CL161" s="167"/>
      <c r="CM161" s="167"/>
      <c r="CN161" s="167"/>
      <c r="CO161" s="167"/>
      <c r="CP161" s="167"/>
      <c r="CQ161" s="167"/>
      <c r="CR161" s="167"/>
      <c r="CS161" s="167"/>
      <c r="CT161" s="168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</row>
    <row r="162" spans="1:188" s="24" customFormat="1" ht="18" customHeight="1">
      <c r="A162" s="189" t="s">
        <v>258</v>
      </c>
      <c r="B162" s="190"/>
      <c r="C162" s="190"/>
      <c r="D162" s="190"/>
      <c r="E162" s="190"/>
      <c r="F162" s="190"/>
      <c r="G162" s="190"/>
      <c r="H162" s="190"/>
      <c r="I162" s="190"/>
      <c r="J162" s="190"/>
      <c r="K162" s="190"/>
      <c r="L162" s="190"/>
      <c r="M162" s="190"/>
      <c r="N162" s="190"/>
      <c r="O162" s="190"/>
      <c r="P162" s="190"/>
      <c r="Q162" s="190"/>
      <c r="R162" s="190"/>
      <c r="S162" s="190"/>
      <c r="T162" s="190"/>
      <c r="U162" s="190"/>
      <c r="V162" s="190"/>
      <c r="W162" s="190"/>
      <c r="X162" s="190"/>
      <c r="Y162" s="190"/>
      <c r="Z162" s="190"/>
      <c r="AA162" s="190"/>
      <c r="AB162" s="190"/>
      <c r="AC162" s="190"/>
      <c r="AD162" s="190"/>
      <c r="AE162" s="190"/>
      <c r="AF162" s="190"/>
      <c r="AG162" s="190"/>
      <c r="AH162" s="190"/>
      <c r="AI162" s="190"/>
      <c r="AJ162" s="142" t="s">
        <v>14</v>
      </c>
      <c r="AK162" s="142"/>
      <c r="AL162" s="142"/>
      <c r="AM162" s="19"/>
      <c r="AN162" s="19"/>
      <c r="AO162" s="19"/>
      <c r="AP162" s="143" t="s">
        <v>395</v>
      </c>
      <c r="AQ162" s="144"/>
      <c r="AR162" s="144"/>
      <c r="AS162" s="144"/>
      <c r="AT162" s="144"/>
      <c r="AU162" s="144"/>
      <c r="AV162" s="144"/>
      <c r="AW162" s="144"/>
      <c r="AX162" s="144"/>
      <c r="AY162" s="144"/>
      <c r="AZ162" s="144"/>
      <c r="BA162" s="118"/>
      <c r="BB162" s="28"/>
      <c r="BC162" s="28"/>
      <c r="BD162" s="28"/>
      <c r="BE162" s="28"/>
      <c r="BF162" s="28"/>
      <c r="BG162" s="28"/>
      <c r="BH162" s="166">
        <f>BH163</f>
        <v>11800</v>
      </c>
      <c r="BI162" s="175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166">
        <f>BU163</f>
        <v>0</v>
      </c>
      <c r="BV162" s="167"/>
      <c r="BW162" s="167"/>
      <c r="BX162" s="167"/>
      <c r="BY162" s="167"/>
      <c r="BZ162" s="167"/>
      <c r="CA162" s="167"/>
      <c r="CB162" s="167"/>
      <c r="CC162" s="167"/>
      <c r="CD162" s="167"/>
      <c r="CE162" s="167"/>
      <c r="CF162" s="167"/>
      <c r="CG162" s="167"/>
      <c r="CH162" s="167"/>
      <c r="CI162" s="166">
        <f t="shared" si="13"/>
        <v>11800</v>
      </c>
      <c r="CJ162" s="167"/>
      <c r="CK162" s="167"/>
      <c r="CL162" s="167"/>
      <c r="CM162" s="167"/>
      <c r="CN162" s="167"/>
      <c r="CO162" s="167"/>
      <c r="CP162" s="167"/>
      <c r="CQ162" s="167"/>
      <c r="CR162" s="167"/>
      <c r="CS162" s="167"/>
      <c r="CT162" s="168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</row>
    <row r="163" spans="1:188" s="24" customFormat="1" ht="18" customHeight="1">
      <c r="A163" s="189" t="s">
        <v>153</v>
      </c>
      <c r="B163" s="190"/>
      <c r="C163" s="190"/>
      <c r="D163" s="190"/>
      <c r="E163" s="190"/>
      <c r="F163" s="190"/>
      <c r="G163" s="190"/>
      <c r="H163" s="190"/>
      <c r="I163" s="190"/>
      <c r="J163" s="190"/>
      <c r="K163" s="190"/>
      <c r="L163" s="190"/>
      <c r="M163" s="190"/>
      <c r="N163" s="190"/>
      <c r="O163" s="190"/>
      <c r="P163" s="190"/>
      <c r="Q163" s="190"/>
      <c r="R163" s="190"/>
      <c r="S163" s="190"/>
      <c r="T163" s="190"/>
      <c r="U163" s="190"/>
      <c r="V163" s="190"/>
      <c r="W163" s="190"/>
      <c r="X163" s="190"/>
      <c r="Y163" s="190"/>
      <c r="Z163" s="190"/>
      <c r="AA163" s="190"/>
      <c r="AB163" s="190"/>
      <c r="AC163" s="190"/>
      <c r="AD163" s="190"/>
      <c r="AE163" s="190"/>
      <c r="AF163" s="190"/>
      <c r="AG163" s="190"/>
      <c r="AH163" s="190"/>
      <c r="AI163" s="190"/>
      <c r="AJ163" s="142" t="s">
        <v>14</v>
      </c>
      <c r="AK163" s="142"/>
      <c r="AL163" s="142"/>
      <c r="AM163" s="19"/>
      <c r="AN163" s="19"/>
      <c r="AO163" s="19"/>
      <c r="AP163" s="143" t="s">
        <v>396</v>
      </c>
      <c r="AQ163" s="144"/>
      <c r="AR163" s="144"/>
      <c r="AS163" s="144"/>
      <c r="AT163" s="144"/>
      <c r="AU163" s="144"/>
      <c r="AV163" s="144"/>
      <c r="AW163" s="144"/>
      <c r="AX163" s="144"/>
      <c r="AY163" s="144"/>
      <c r="AZ163" s="144"/>
      <c r="BA163" s="118"/>
      <c r="BB163" s="28"/>
      <c r="BC163" s="28"/>
      <c r="BD163" s="28"/>
      <c r="BE163" s="28"/>
      <c r="BF163" s="28"/>
      <c r="BG163" s="28"/>
      <c r="BH163" s="166">
        <v>11800</v>
      </c>
      <c r="BI163" s="175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166">
        <v>0</v>
      </c>
      <c r="BV163" s="167"/>
      <c r="BW163" s="167"/>
      <c r="BX163" s="167"/>
      <c r="BY163" s="167"/>
      <c r="BZ163" s="167"/>
      <c r="CA163" s="167"/>
      <c r="CB163" s="167"/>
      <c r="CC163" s="167"/>
      <c r="CD163" s="167"/>
      <c r="CE163" s="167"/>
      <c r="CF163" s="167"/>
      <c r="CG163" s="167"/>
      <c r="CH163" s="167"/>
      <c r="CI163" s="166">
        <f t="shared" si="13"/>
        <v>11800</v>
      </c>
      <c r="CJ163" s="167"/>
      <c r="CK163" s="167"/>
      <c r="CL163" s="167"/>
      <c r="CM163" s="167"/>
      <c r="CN163" s="167"/>
      <c r="CO163" s="167"/>
      <c r="CP163" s="167"/>
      <c r="CQ163" s="167"/>
      <c r="CR163" s="167"/>
      <c r="CS163" s="167"/>
      <c r="CT163" s="168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</row>
    <row r="164" spans="1:188" s="24" customFormat="1" ht="36.75" customHeight="1">
      <c r="A164" s="196" t="s">
        <v>401</v>
      </c>
      <c r="B164" s="197"/>
      <c r="C164" s="197"/>
      <c r="D164" s="197"/>
      <c r="E164" s="197"/>
      <c r="F164" s="197"/>
      <c r="G164" s="197"/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  <c r="R164" s="197"/>
      <c r="S164" s="197"/>
      <c r="T164" s="197"/>
      <c r="U164" s="197"/>
      <c r="V164" s="197"/>
      <c r="W164" s="197"/>
      <c r="X164" s="197"/>
      <c r="Y164" s="197"/>
      <c r="Z164" s="197"/>
      <c r="AA164" s="197"/>
      <c r="AB164" s="197"/>
      <c r="AC164" s="197"/>
      <c r="AD164" s="197"/>
      <c r="AE164" s="197"/>
      <c r="AF164" s="197"/>
      <c r="AG164" s="197"/>
      <c r="AH164" s="197"/>
      <c r="AI164" s="198"/>
      <c r="AJ164" s="199" t="s">
        <v>14</v>
      </c>
      <c r="AK164" s="199"/>
      <c r="AL164" s="199"/>
      <c r="AM164" s="30"/>
      <c r="AN164" s="30"/>
      <c r="AO164" s="30"/>
      <c r="AP164" s="200" t="s">
        <v>398</v>
      </c>
      <c r="AQ164" s="201"/>
      <c r="AR164" s="201"/>
      <c r="AS164" s="201"/>
      <c r="AT164" s="201"/>
      <c r="AU164" s="201"/>
      <c r="AV164" s="201"/>
      <c r="AW164" s="201"/>
      <c r="AX164" s="201"/>
      <c r="AY164" s="201"/>
      <c r="AZ164" s="201"/>
      <c r="BA164" s="202"/>
      <c r="BB164" s="31"/>
      <c r="BC164" s="31"/>
      <c r="BD164" s="31"/>
      <c r="BE164" s="31"/>
      <c r="BF164" s="31"/>
      <c r="BG164" s="31"/>
      <c r="BH164" s="180">
        <f>BH165</f>
        <v>3251200</v>
      </c>
      <c r="BI164" s="182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180">
        <f>BU165</f>
        <v>893050.23</v>
      </c>
      <c r="BV164" s="181"/>
      <c r="BW164" s="181"/>
      <c r="BX164" s="181"/>
      <c r="BY164" s="181"/>
      <c r="BZ164" s="181"/>
      <c r="CA164" s="181"/>
      <c r="CB164" s="181"/>
      <c r="CC164" s="181"/>
      <c r="CD164" s="181"/>
      <c r="CE164" s="181"/>
      <c r="CF164" s="181"/>
      <c r="CG164" s="181"/>
      <c r="CH164" s="181"/>
      <c r="CI164" s="180">
        <f t="shared" si="13"/>
        <v>2358149.77</v>
      </c>
      <c r="CJ164" s="181"/>
      <c r="CK164" s="181"/>
      <c r="CL164" s="181"/>
      <c r="CM164" s="181"/>
      <c r="CN164" s="181"/>
      <c r="CO164" s="181"/>
      <c r="CP164" s="181"/>
      <c r="CQ164" s="181"/>
      <c r="CR164" s="181"/>
      <c r="CS164" s="181"/>
      <c r="CT164" s="183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</row>
    <row r="165" spans="1:188" s="24" customFormat="1" ht="51" customHeight="1">
      <c r="A165" s="191" t="s">
        <v>402</v>
      </c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84" t="s">
        <v>14</v>
      </c>
      <c r="AK165" s="184"/>
      <c r="AL165" s="184"/>
      <c r="AM165" s="116"/>
      <c r="AN165" s="116"/>
      <c r="AO165" s="116"/>
      <c r="AP165" s="193" t="s">
        <v>399</v>
      </c>
      <c r="AQ165" s="194"/>
      <c r="AR165" s="194"/>
      <c r="AS165" s="194"/>
      <c r="AT165" s="194"/>
      <c r="AU165" s="194"/>
      <c r="AV165" s="194"/>
      <c r="AW165" s="194"/>
      <c r="AX165" s="194"/>
      <c r="AY165" s="194"/>
      <c r="AZ165" s="194"/>
      <c r="BA165" s="195"/>
      <c r="BB165" s="114"/>
      <c r="BC165" s="114"/>
      <c r="BD165" s="114"/>
      <c r="BE165" s="114"/>
      <c r="BF165" s="114"/>
      <c r="BG165" s="114"/>
      <c r="BH165" s="177">
        <f>BH166+BH169+BH184+BH187</f>
        <v>3251200</v>
      </c>
      <c r="BI165" s="185"/>
      <c r="BJ165" s="117"/>
      <c r="BK165" s="117"/>
      <c r="BL165" s="117"/>
      <c r="BM165" s="117"/>
      <c r="BN165" s="117"/>
      <c r="BO165" s="117"/>
      <c r="BP165" s="117"/>
      <c r="BQ165" s="117"/>
      <c r="BR165" s="117"/>
      <c r="BS165" s="117"/>
      <c r="BT165" s="117"/>
      <c r="BU165" s="177">
        <f>BU166+BU169+BU184+BU187</f>
        <v>893050.23</v>
      </c>
      <c r="BV165" s="178"/>
      <c r="BW165" s="178"/>
      <c r="BX165" s="178"/>
      <c r="BY165" s="178"/>
      <c r="BZ165" s="178"/>
      <c r="CA165" s="178"/>
      <c r="CB165" s="178"/>
      <c r="CC165" s="178"/>
      <c r="CD165" s="178"/>
      <c r="CE165" s="178"/>
      <c r="CF165" s="178"/>
      <c r="CG165" s="178"/>
      <c r="CH165" s="178"/>
      <c r="CI165" s="177">
        <f t="shared" si="13"/>
        <v>2358149.77</v>
      </c>
      <c r="CJ165" s="178"/>
      <c r="CK165" s="178"/>
      <c r="CL165" s="178"/>
      <c r="CM165" s="178"/>
      <c r="CN165" s="178"/>
      <c r="CO165" s="178"/>
      <c r="CP165" s="178"/>
      <c r="CQ165" s="178"/>
      <c r="CR165" s="178"/>
      <c r="CS165" s="178"/>
      <c r="CT165" s="179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</row>
    <row r="166" spans="1:188" s="24" customFormat="1" ht="59.25" customHeight="1">
      <c r="A166" s="187" t="s">
        <v>403</v>
      </c>
      <c r="B166" s="188"/>
      <c r="C166" s="188"/>
      <c r="D166" s="188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  <c r="R166" s="188"/>
      <c r="S166" s="188"/>
      <c r="T166" s="188"/>
      <c r="U166" s="188"/>
      <c r="V166" s="188"/>
      <c r="W166" s="188"/>
      <c r="X166" s="188"/>
      <c r="Y166" s="188"/>
      <c r="Z166" s="188"/>
      <c r="AA166" s="188"/>
      <c r="AB166" s="188"/>
      <c r="AC166" s="188"/>
      <c r="AD166" s="188"/>
      <c r="AE166" s="188"/>
      <c r="AF166" s="188"/>
      <c r="AG166" s="188"/>
      <c r="AH166" s="188"/>
      <c r="AI166" s="188"/>
      <c r="AJ166" s="142" t="s">
        <v>14</v>
      </c>
      <c r="AK166" s="142"/>
      <c r="AL166" s="142"/>
      <c r="AM166" s="19"/>
      <c r="AN166" s="19"/>
      <c r="AO166" s="19"/>
      <c r="AP166" s="143" t="s">
        <v>400</v>
      </c>
      <c r="AQ166" s="144"/>
      <c r="AR166" s="144"/>
      <c r="AS166" s="144"/>
      <c r="AT166" s="144"/>
      <c r="AU166" s="144"/>
      <c r="AV166" s="144"/>
      <c r="AW166" s="144"/>
      <c r="AX166" s="144"/>
      <c r="AY166" s="144"/>
      <c r="AZ166" s="144"/>
      <c r="BA166" s="118"/>
      <c r="BB166" s="28"/>
      <c r="BC166" s="28"/>
      <c r="BD166" s="28"/>
      <c r="BE166" s="28"/>
      <c r="BF166" s="28"/>
      <c r="BG166" s="28"/>
      <c r="BH166" s="166">
        <f>BH167</f>
        <v>12500</v>
      </c>
      <c r="BI166" s="175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166">
        <v>0</v>
      </c>
      <c r="BV166" s="167"/>
      <c r="BW166" s="167"/>
      <c r="BX166" s="167"/>
      <c r="BY166" s="167"/>
      <c r="BZ166" s="167"/>
      <c r="CA166" s="167"/>
      <c r="CB166" s="167"/>
      <c r="CC166" s="167"/>
      <c r="CD166" s="167"/>
      <c r="CE166" s="167"/>
      <c r="CF166" s="167"/>
      <c r="CG166" s="167"/>
      <c r="CH166" s="167"/>
      <c r="CI166" s="166">
        <f t="shared" si="13"/>
        <v>12500</v>
      </c>
      <c r="CJ166" s="167"/>
      <c r="CK166" s="167"/>
      <c r="CL166" s="167"/>
      <c r="CM166" s="167"/>
      <c r="CN166" s="167"/>
      <c r="CO166" s="167"/>
      <c r="CP166" s="167"/>
      <c r="CQ166" s="167"/>
      <c r="CR166" s="167"/>
      <c r="CS166" s="167"/>
      <c r="CT166" s="168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</row>
    <row r="167" spans="1:188" s="24" customFormat="1" ht="18" customHeight="1">
      <c r="A167" s="189" t="s">
        <v>142</v>
      </c>
      <c r="B167" s="190"/>
      <c r="C167" s="190"/>
      <c r="D167" s="190"/>
      <c r="E167" s="190"/>
      <c r="F167" s="190"/>
      <c r="G167" s="190"/>
      <c r="H167" s="190"/>
      <c r="I167" s="190"/>
      <c r="J167" s="190"/>
      <c r="K167" s="190"/>
      <c r="L167" s="190"/>
      <c r="M167" s="190"/>
      <c r="N167" s="190"/>
      <c r="O167" s="190"/>
      <c r="P167" s="190"/>
      <c r="Q167" s="190"/>
      <c r="R167" s="190"/>
      <c r="S167" s="190"/>
      <c r="T167" s="190"/>
      <c r="U167" s="190"/>
      <c r="V167" s="190"/>
      <c r="W167" s="190"/>
      <c r="X167" s="190"/>
      <c r="Y167" s="190"/>
      <c r="Z167" s="190"/>
      <c r="AA167" s="190"/>
      <c r="AB167" s="190"/>
      <c r="AC167" s="190"/>
      <c r="AD167" s="190"/>
      <c r="AE167" s="190"/>
      <c r="AF167" s="190"/>
      <c r="AG167" s="190"/>
      <c r="AH167" s="190"/>
      <c r="AI167" s="190"/>
      <c r="AJ167" s="142" t="s">
        <v>14</v>
      </c>
      <c r="AK167" s="142"/>
      <c r="AL167" s="142"/>
      <c r="AM167" s="19"/>
      <c r="AN167" s="19"/>
      <c r="AO167" s="19"/>
      <c r="AP167" s="143" t="s">
        <v>404</v>
      </c>
      <c r="AQ167" s="144"/>
      <c r="AR167" s="144"/>
      <c r="AS167" s="144"/>
      <c r="AT167" s="144"/>
      <c r="AU167" s="144"/>
      <c r="AV167" s="144"/>
      <c r="AW167" s="144"/>
      <c r="AX167" s="144"/>
      <c r="AY167" s="144"/>
      <c r="AZ167" s="144"/>
      <c r="BA167" s="118"/>
      <c r="BB167" s="28"/>
      <c r="BC167" s="28"/>
      <c r="BD167" s="28"/>
      <c r="BE167" s="28"/>
      <c r="BF167" s="28"/>
      <c r="BG167" s="28"/>
      <c r="BH167" s="166">
        <f>BH168</f>
        <v>12500</v>
      </c>
      <c r="BI167" s="175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166">
        <f>BU168</f>
        <v>0</v>
      </c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6">
        <f t="shared" si="13"/>
        <v>12500</v>
      </c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8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</row>
    <row r="168" spans="1:188" s="24" customFormat="1" ht="18" customHeight="1">
      <c r="A168" s="189" t="s">
        <v>163</v>
      </c>
      <c r="B168" s="190"/>
      <c r="C168" s="190"/>
      <c r="D168" s="190"/>
      <c r="E168" s="190"/>
      <c r="F168" s="190"/>
      <c r="G168" s="190"/>
      <c r="H168" s="190"/>
      <c r="I168" s="190"/>
      <c r="J168" s="190"/>
      <c r="K168" s="190"/>
      <c r="L168" s="190"/>
      <c r="M168" s="190"/>
      <c r="N168" s="190"/>
      <c r="O168" s="190"/>
      <c r="P168" s="190"/>
      <c r="Q168" s="190"/>
      <c r="R168" s="190"/>
      <c r="S168" s="190"/>
      <c r="T168" s="190"/>
      <c r="U168" s="190"/>
      <c r="V168" s="190"/>
      <c r="W168" s="190"/>
      <c r="X168" s="190"/>
      <c r="Y168" s="190"/>
      <c r="Z168" s="190"/>
      <c r="AA168" s="190"/>
      <c r="AB168" s="190"/>
      <c r="AC168" s="190"/>
      <c r="AD168" s="190"/>
      <c r="AE168" s="190"/>
      <c r="AF168" s="190"/>
      <c r="AG168" s="190"/>
      <c r="AH168" s="190"/>
      <c r="AI168" s="190"/>
      <c r="AJ168" s="142" t="s">
        <v>14</v>
      </c>
      <c r="AK168" s="142"/>
      <c r="AL168" s="142"/>
      <c r="AM168" s="19"/>
      <c r="AN168" s="19"/>
      <c r="AO168" s="19"/>
      <c r="AP168" s="143" t="s">
        <v>405</v>
      </c>
      <c r="AQ168" s="144"/>
      <c r="AR168" s="144"/>
      <c r="AS168" s="144"/>
      <c r="AT168" s="144"/>
      <c r="AU168" s="144"/>
      <c r="AV168" s="144"/>
      <c r="AW168" s="144"/>
      <c r="AX168" s="144"/>
      <c r="AY168" s="144"/>
      <c r="AZ168" s="144"/>
      <c r="BA168" s="118"/>
      <c r="BB168" s="28"/>
      <c r="BC168" s="28"/>
      <c r="BD168" s="28"/>
      <c r="BE168" s="28"/>
      <c r="BF168" s="28"/>
      <c r="BG168" s="28"/>
      <c r="BH168" s="166">
        <v>12500</v>
      </c>
      <c r="BI168" s="175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166">
        <v>0</v>
      </c>
      <c r="BV168" s="167"/>
      <c r="BW168" s="167"/>
      <c r="BX168" s="167"/>
      <c r="BY168" s="167"/>
      <c r="BZ168" s="167"/>
      <c r="CA168" s="167"/>
      <c r="CB168" s="167"/>
      <c r="CC168" s="167"/>
      <c r="CD168" s="167"/>
      <c r="CE168" s="167"/>
      <c r="CF168" s="167"/>
      <c r="CG168" s="167"/>
      <c r="CH168" s="167"/>
      <c r="CI168" s="166">
        <f t="shared" si="13"/>
        <v>12500</v>
      </c>
      <c r="CJ168" s="167"/>
      <c r="CK168" s="167"/>
      <c r="CL168" s="167"/>
      <c r="CM168" s="167"/>
      <c r="CN168" s="167"/>
      <c r="CO168" s="167"/>
      <c r="CP168" s="167"/>
      <c r="CQ168" s="167"/>
      <c r="CR168" s="167"/>
      <c r="CS168" s="167"/>
      <c r="CT168" s="168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</row>
    <row r="169" spans="1:188" s="24" customFormat="1" ht="59.25" customHeight="1">
      <c r="A169" s="187" t="s">
        <v>407</v>
      </c>
      <c r="B169" s="188"/>
      <c r="C169" s="188"/>
      <c r="D169" s="188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  <c r="R169" s="188"/>
      <c r="S169" s="188"/>
      <c r="T169" s="188"/>
      <c r="U169" s="188"/>
      <c r="V169" s="188"/>
      <c r="W169" s="188"/>
      <c r="X169" s="188"/>
      <c r="Y169" s="188"/>
      <c r="Z169" s="188"/>
      <c r="AA169" s="188"/>
      <c r="AB169" s="188"/>
      <c r="AC169" s="188"/>
      <c r="AD169" s="188"/>
      <c r="AE169" s="188"/>
      <c r="AF169" s="188"/>
      <c r="AG169" s="188"/>
      <c r="AH169" s="188"/>
      <c r="AI169" s="188"/>
      <c r="AJ169" s="142" t="s">
        <v>14</v>
      </c>
      <c r="AK169" s="142"/>
      <c r="AL169" s="142"/>
      <c r="AM169" s="19"/>
      <c r="AN169" s="19"/>
      <c r="AO169" s="19"/>
      <c r="AP169" s="143" t="s">
        <v>406</v>
      </c>
      <c r="AQ169" s="144"/>
      <c r="AR169" s="144"/>
      <c r="AS169" s="144"/>
      <c r="AT169" s="144"/>
      <c r="AU169" s="144"/>
      <c r="AV169" s="144"/>
      <c r="AW169" s="144"/>
      <c r="AX169" s="144"/>
      <c r="AY169" s="144"/>
      <c r="AZ169" s="144"/>
      <c r="BA169" s="118"/>
      <c r="BB169" s="28"/>
      <c r="BC169" s="28"/>
      <c r="BD169" s="28"/>
      <c r="BE169" s="28"/>
      <c r="BF169" s="28"/>
      <c r="BG169" s="28"/>
      <c r="BH169" s="166">
        <f>BH170+BH181</f>
        <v>2292600</v>
      </c>
      <c r="BI169" s="175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166">
        <f>BU170+BU181</f>
        <v>661242.94</v>
      </c>
      <c r="BV169" s="167"/>
      <c r="BW169" s="167"/>
      <c r="BX169" s="167"/>
      <c r="BY169" s="167"/>
      <c r="BZ169" s="167"/>
      <c r="CA169" s="167"/>
      <c r="CB169" s="167"/>
      <c r="CC169" s="167"/>
      <c r="CD169" s="167"/>
      <c r="CE169" s="167"/>
      <c r="CF169" s="167"/>
      <c r="CG169" s="167"/>
      <c r="CH169" s="167"/>
      <c r="CI169" s="166">
        <f t="shared" si="13"/>
        <v>1631357.06</v>
      </c>
      <c r="CJ169" s="167"/>
      <c r="CK169" s="167"/>
      <c r="CL169" s="167"/>
      <c r="CM169" s="167"/>
      <c r="CN169" s="167"/>
      <c r="CO169" s="167"/>
      <c r="CP169" s="167"/>
      <c r="CQ169" s="167"/>
      <c r="CR169" s="167"/>
      <c r="CS169" s="167"/>
      <c r="CT169" s="168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</row>
    <row r="170" spans="1:188" s="24" customFormat="1" ht="18" customHeight="1">
      <c r="A170" s="189" t="s">
        <v>142</v>
      </c>
      <c r="B170" s="190"/>
      <c r="C170" s="190"/>
      <c r="D170" s="190"/>
      <c r="E170" s="190"/>
      <c r="F170" s="190"/>
      <c r="G170" s="190"/>
      <c r="H170" s="190"/>
      <c r="I170" s="190"/>
      <c r="J170" s="190"/>
      <c r="K170" s="190"/>
      <c r="L170" s="190"/>
      <c r="M170" s="190"/>
      <c r="N170" s="190"/>
      <c r="O170" s="190"/>
      <c r="P170" s="190"/>
      <c r="Q170" s="190"/>
      <c r="R170" s="190"/>
      <c r="S170" s="190"/>
      <c r="T170" s="190"/>
      <c r="U170" s="190"/>
      <c r="V170" s="190"/>
      <c r="W170" s="190"/>
      <c r="X170" s="190"/>
      <c r="Y170" s="190"/>
      <c r="Z170" s="190"/>
      <c r="AA170" s="190"/>
      <c r="AB170" s="190"/>
      <c r="AC170" s="190"/>
      <c r="AD170" s="190"/>
      <c r="AE170" s="190"/>
      <c r="AF170" s="190"/>
      <c r="AG170" s="190"/>
      <c r="AH170" s="190"/>
      <c r="AI170" s="190"/>
      <c r="AJ170" s="142" t="s">
        <v>14</v>
      </c>
      <c r="AK170" s="142"/>
      <c r="AL170" s="142"/>
      <c r="AM170" s="19"/>
      <c r="AN170" s="19"/>
      <c r="AO170" s="19"/>
      <c r="AP170" s="143" t="s">
        <v>408</v>
      </c>
      <c r="AQ170" s="144"/>
      <c r="AR170" s="144"/>
      <c r="AS170" s="144"/>
      <c r="AT170" s="144"/>
      <c r="AU170" s="144"/>
      <c r="AV170" s="144"/>
      <c r="AW170" s="144"/>
      <c r="AX170" s="144"/>
      <c r="AY170" s="144"/>
      <c r="AZ170" s="144"/>
      <c r="BA170" s="118"/>
      <c r="BB170" s="28"/>
      <c r="BC170" s="28"/>
      <c r="BD170" s="28"/>
      <c r="BE170" s="28"/>
      <c r="BF170" s="28"/>
      <c r="BG170" s="28"/>
      <c r="BH170" s="166">
        <f>BH174+BH171+BH180</f>
        <v>2224100</v>
      </c>
      <c r="BI170" s="175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166">
        <f>BU174+BU171+BU180</f>
        <v>624654.5399999999</v>
      </c>
      <c r="BV170" s="167"/>
      <c r="BW170" s="167"/>
      <c r="BX170" s="167"/>
      <c r="BY170" s="167"/>
      <c r="BZ170" s="167"/>
      <c r="CA170" s="167"/>
      <c r="CB170" s="167"/>
      <c r="CC170" s="167"/>
      <c r="CD170" s="167"/>
      <c r="CE170" s="167"/>
      <c r="CF170" s="167"/>
      <c r="CG170" s="167"/>
      <c r="CH170" s="167"/>
      <c r="CI170" s="166">
        <f t="shared" si="12"/>
        <v>1599445.46</v>
      </c>
      <c r="CJ170" s="167"/>
      <c r="CK170" s="167"/>
      <c r="CL170" s="167"/>
      <c r="CM170" s="167"/>
      <c r="CN170" s="167"/>
      <c r="CO170" s="167"/>
      <c r="CP170" s="167"/>
      <c r="CQ170" s="167"/>
      <c r="CR170" s="167"/>
      <c r="CS170" s="167"/>
      <c r="CT170" s="168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</row>
    <row r="171" spans="1:188" s="24" customFormat="1" ht="24.75" customHeight="1">
      <c r="A171" s="232" t="s">
        <v>143</v>
      </c>
      <c r="B171" s="233"/>
      <c r="C171" s="233"/>
      <c r="D171" s="233"/>
      <c r="E171" s="233"/>
      <c r="F171" s="233"/>
      <c r="G171" s="233"/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3"/>
      <c r="T171" s="233"/>
      <c r="U171" s="233"/>
      <c r="V171" s="233"/>
      <c r="W171" s="233"/>
      <c r="X171" s="233"/>
      <c r="Y171" s="233"/>
      <c r="Z171" s="233"/>
      <c r="AA171" s="233"/>
      <c r="AB171" s="233"/>
      <c r="AC171" s="233"/>
      <c r="AD171" s="233"/>
      <c r="AE171" s="233"/>
      <c r="AF171" s="233"/>
      <c r="AG171" s="233"/>
      <c r="AH171" s="233"/>
      <c r="AI171" s="233"/>
      <c r="AJ171" s="142" t="s">
        <v>14</v>
      </c>
      <c r="AK171" s="142"/>
      <c r="AL171" s="142"/>
      <c r="AM171" s="19"/>
      <c r="AN171" s="19"/>
      <c r="AO171" s="19"/>
      <c r="AP171" s="143" t="s">
        <v>409</v>
      </c>
      <c r="AQ171" s="144"/>
      <c r="AR171" s="144"/>
      <c r="AS171" s="144"/>
      <c r="AT171" s="144"/>
      <c r="AU171" s="144"/>
      <c r="AV171" s="144"/>
      <c r="AW171" s="144"/>
      <c r="AX171" s="144"/>
      <c r="AY171" s="144"/>
      <c r="AZ171" s="144"/>
      <c r="BA171" s="118"/>
      <c r="BB171" s="28"/>
      <c r="BC171" s="28"/>
      <c r="BD171" s="28"/>
      <c r="BE171" s="28"/>
      <c r="BF171" s="28"/>
      <c r="BG171" s="28"/>
      <c r="BH171" s="166">
        <f>SUM(BH172+BH173)</f>
        <v>1439000</v>
      </c>
      <c r="BI171" s="175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166">
        <f>SUM(BU172+BU173)</f>
        <v>397024.19</v>
      </c>
      <c r="BV171" s="167"/>
      <c r="BW171" s="167"/>
      <c r="BX171" s="167"/>
      <c r="BY171" s="167"/>
      <c r="BZ171" s="167"/>
      <c r="CA171" s="167"/>
      <c r="CB171" s="167"/>
      <c r="CC171" s="167"/>
      <c r="CD171" s="167"/>
      <c r="CE171" s="167"/>
      <c r="CF171" s="167"/>
      <c r="CG171" s="167"/>
      <c r="CH171" s="167"/>
      <c r="CI171" s="166">
        <f t="shared" si="12"/>
        <v>1041975.81</v>
      </c>
      <c r="CJ171" s="167"/>
      <c r="CK171" s="167"/>
      <c r="CL171" s="167"/>
      <c r="CM171" s="167"/>
      <c r="CN171" s="167"/>
      <c r="CO171" s="167"/>
      <c r="CP171" s="167"/>
      <c r="CQ171" s="167"/>
      <c r="CR171" s="167"/>
      <c r="CS171" s="167"/>
      <c r="CT171" s="168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</row>
    <row r="172" spans="1:188" s="24" customFormat="1" ht="17.25" customHeight="1">
      <c r="A172" s="189" t="s">
        <v>144</v>
      </c>
      <c r="B172" s="190"/>
      <c r="C172" s="190"/>
      <c r="D172" s="190"/>
      <c r="E172" s="190"/>
      <c r="F172" s="190"/>
      <c r="G172" s="190"/>
      <c r="H172" s="190"/>
      <c r="I172" s="190"/>
      <c r="J172" s="190"/>
      <c r="K172" s="190"/>
      <c r="L172" s="190"/>
      <c r="M172" s="190"/>
      <c r="N172" s="190"/>
      <c r="O172" s="190"/>
      <c r="P172" s="190"/>
      <c r="Q172" s="190"/>
      <c r="R172" s="190"/>
      <c r="S172" s="190"/>
      <c r="T172" s="190"/>
      <c r="U172" s="190"/>
      <c r="V172" s="190"/>
      <c r="W172" s="190"/>
      <c r="X172" s="190"/>
      <c r="Y172" s="190"/>
      <c r="Z172" s="190"/>
      <c r="AA172" s="190"/>
      <c r="AB172" s="190"/>
      <c r="AC172" s="190"/>
      <c r="AD172" s="190"/>
      <c r="AE172" s="190"/>
      <c r="AF172" s="190"/>
      <c r="AG172" s="190"/>
      <c r="AH172" s="190"/>
      <c r="AI172" s="190"/>
      <c r="AJ172" s="142" t="s">
        <v>14</v>
      </c>
      <c r="AK172" s="142"/>
      <c r="AL172" s="142"/>
      <c r="AM172" s="19"/>
      <c r="AN172" s="19"/>
      <c r="AO172" s="19"/>
      <c r="AP172" s="143" t="s">
        <v>410</v>
      </c>
      <c r="AQ172" s="144"/>
      <c r="AR172" s="144"/>
      <c r="AS172" s="144"/>
      <c r="AT172" s="144"/>
      <c r="AU172" s="144"/>
      <c r="AV172" s="144"/>
      <c r="AW172" s="144"/>
      <c r="AX172" s="144"/>
      <c r="AY172" s="144"/>
      <c r="AZ172" s="144"/>
      <c r="BA172" s="118"/>
      <c r="BB172" s="28"/>
      <c r="BC172" s="28"/>
      <c r="BD172" s="28"/>
      <c r="BE172" s="28"/>
      <c r="BF172" s="28"/>
      <c r="BG172" s="28"/>
      <c r="BH172" s="166">
        <v>1072300</v>
      </c>
      <c r="BI172" s="175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166">
        <v>230682</v>
      </c>
      <c r="BV172" s="167"/>
      <c r="BW172" s="167"/>
      <c r="BX172" s="167"/>
      <c r="BY172" s="167"/>
      <c r="BZ172" s="167"/>
      <c r="CA172" s="167"/>
      <c r="CB172" s="167"/>
      <c r="CC172" s="167"/>
      <c r="CD172" s="167"/>
      <c r="CE172" s="167"/>
      <c r="CF172" s="167"/>
      <c r="CG172" s="167"/>
      <c r="CH172" s="167"/>
      <c r="CI172" s="166">
        <f t="shared" si="12"/>
        <v>841618</v>
      </c>
      <c r="CJ172" s="167"/>
      <c r="CK172" s="167"/>
      <c r="CL172" s="167"/>
      <c r="CM172" s="167"/>
      <c r="CN172" s="167"/>
      <c r="CO172" s="167"/>
      <c r="CP172" s="167"/>
      <c r="CQ172" s="167"/>
      <c r="CR172" s="167"/>
      <c r="CS172" s="167"/>
      <c r="CT172" s="168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</row>
    <row r="173" spans="1:188" s="24" customFormat="1" ht="25.5" customHeight="1">
      <c r="A173" s="187" t="s">
        <v>146</v>
      </c>
      <c r="B173" s="188"/>
      <c r="C173" s="188"/>
      <c r="D173" s="188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  <c r="R173" s="188"/>
      <c r="S173" s="188"/>
      <c r="T173" s="188"/>
      <c r="U173" s="188"/>
      <c r="V173" s="188"/>
      <c r="W173" s="188"/>
      <c r="X173" s="188"/>
      <c r="Y173" s="188"/>
      <c r="Z173" s="188"/>
      <c r="AA173" s="188"/>
      <c r="AB173" s="188"/>
      <c r="AC173" s="188"/>
      <c r="AD173" s="188"/>
      <c r="AE173" s="188"/>
      <c r="AF173" s="188"/>
      <c r="AG173" s="188"/>
      <c r="AH173" s="188"/>
      <c r="AI173" s="188"/>
      <c r="AJ173" s="142" t="s">
        <v>14</v>
      </c>
      <c r="AK173" s="142"/>
      <c r="AL173" s="142"/>
      <c r="AM173" s="19"/>
      <c r="AN173" s="19"/>
      <c r="AO173" s="19"/>
      <c r="AP173" s="143" t="s">
        <v>411</v>
      </c>
      <c r="AQ173" s="144"/>
      <c r="AR173" s="144"/>
      <c r="AS173" s="144"/>
      <c r="AT173" s="144"/>
      <c r="AU173" s="144"/>
      <c r="AV173" s="144"/>
      <c r="AW173" s="144"/>
      <c r="AX173" s="144"/>
      <c r="AY173" s="144"/>
      <c r="AZ173" s="144"/>
      <c r="BA173" s="118"/>
      <c r="BB173" s="28"/>
      <c r="BC173" s="28"/>
      <c r="BD173" s="28"/>
      <c r="BE173" s="28"/>
      <c r="BF173" s="28"/>
      <c r="BG173" s="28"/>
      <c r="BH173" s="166">
        <v>366700</v>
      </c>
      <c r="BI173" s="175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166">
        <v>166342.19</v>
      </c>
      <c r="BV173" s="167"/>
      <c r="BW173" s="167"/>
      <c r="BX173" s="167"/>
      <c r="BY173" s="167"/>
      <c r="BZ173" s="167"/>
      <c r="CA173" s="167"/>
      <c r="CB173" s="167"/>
      <c r="CC173" s="167"/>
      <c r="CD173" s="167"/>
      <c r="CE173" s="167"/>
      <c r="CF173" s="167"/>
      <c r="CG173" s="167"/>
      <c r="CH173" s="167"/>
      <c r="CI173" s="166">
        <f t="shared" si="12"/>
        <v>200357.81</v>
      </c>
      <c r="CJ173" s="167"/>
      <c r="CK173" s="167"/>
      <c r="CL173" s="167"/>
      <c r="CM173" s="167"/>
      <c r="CN173" s="167"/>
      <c r="CO173" s="167"/>
      <c r="CP173" s="167"/>
      <c r="CQ173" s="167"/>
      <c r="CR173" s="167"/>
      <c r="CS173" s="167"/>
      <c r="CT173" s="168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</row>
    <row r="174" spans="1:188" s="24" customFormat="1" ht="18" customHeight="1">
      <c r="A174" s="189" t="s">
        <v>258</v>
      </c>
      <c r="B174" s="190"/>
      <c r="C174" s="190"/>
      <c r="D174" s="190"/>
      <c r="E174" s="190"/>
      <c r="F174" s="190"/>
      <c r="G174" s="190"/>
      <c r="H174" s="190"/>
      <c r="I174" s="190"/>
      <c r="J174" s="190"/>
      <c r="K174" s="190"/>
      <c r="L174" s="190"/>
      <c r="M174" s="190"/>
      <c r="N174" s="190"/>
      <c r="O174" s="190"/>
      <c r="P174" s="190"/>
      <c r="Q174" s="190"/>
      <c r="R174" s="190"/>
      <c r="S174" s="190"/>
      <c r="T174" s="190"/>
      <c r="U174" s="190"/>
      <c r="V174" s="190"/>
      <c r="W174" s="190"/>
      <c r="X174" s="190"/>
      <c r="Y174" s="190"/>
      <c r="Z174" s="190"/>
      <c r="AA174" s="190"/>
      <c r="AB174" s="190"/>
      <c r="AC174" s="190"/>
      <c r="AD174" s="190"/>
      <c r="AE174" s="190"/>
      <c r="AF174" s="190"/>
      <c r="AG174" s="190"/>
      <c r="AH174" s="190"/>
      <c r="AI174" s="190"/>
      <c r="AJ174" s="142" t="s">
        <v>14</v>
      </c>
      <c r="AK174" s="142"/>
      <c r="AL174" s="142"/>
      <c r="AM174" s="19"/>
      <c r="AN174" s="19"/>
      <c r="AO174" s="19"/>
      <c r="AP174" s="143" t="s">
        <v>412</v>
      </c>
      <c r="AQ174" s="144"/>
      <c r="AR174" s="144"/>
      <c r="AS174" s="144"/>
      <c r="AT174" s="144"/>
      <c r="AU174" s="144"/>
      <c r="AV174" s="144"/>
      <c r="AW174" s="144"/>
      <c r="AX174" s="144"/>
      <c r="AY174" s="144"/>
      <c r="AZ174" s="144"/>
      <c r="BA174" s="118"/>
      <c r="BB174" s="28"/>
      <c r="BC174" s="28"/>
      <c r="BD174" s="28"/>
      <c r="BE174" s="28"/>
      <c r="BF174" s="28"/>
      <c r="BG174" s="28"/>
      <c r="BH174" s="166">
        <f>BH179+BH175+BH176+BH177+BH178</f>
        <v>765100</v>
      </c>
      <c r="BI174" s="175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166">
        <f>BU175+BU176+BU177+BU178+BU179</f>
        <v>227627.97999999998</v>
      </c>
      <c r="BV174" s="167"/>
      <c r="BW174" s="167"/>
      <c r="BX174" s="167"/>
      <c r="BY174" s="167"/>
      <c r="BZ174" s="167"/>
      <c r="CA174" s="167"/>
      <c r="CB174" s="167"/>
      <c r="CC174" s="167"/>
      <c r="CD174" s="167"/>
      <c r="CE174" s="167"/>
      <c r="CF174" s="167"/>
      <c r="CG174" s="167"/>
      <c r="CH174" s="167"/>
      <c r="CI174" s="166">
        <f t="shared" si="12"/>
        <v>537472.02</v>
      </c>
      <c r="CJ174" s="167"/>
      <c r="CK174" s="167"/>
      <c r="CL174" s="167"/>
      <c r="CM174" s="167"/>
      <c r="CN174" s="167"/>
      <c r="CO174" s="167"/>
      <c r="CP174" s="167"/>
      <c r="CQ174" s="167"/>
      <c r="CR174" s="167"/>
      <c r="CS174" s="167"/>
      <c r="CT174" s="168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</row>
    <row r="175" spans="1:188" s="24" customFormat="1" ht="18" customHeight="1">
      <c r="A175" s="169" t="s">
        <v>153</v>
      </c>
      <c r="B175" s="170"/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70"/>
      <c r="U175" s="170"/>
      <c r="V175" s="170"/>
      <c r="W175" s="170"/>
      <c r="X175" s="170"/>
      <c r="Y175" s="170"/>
      <c r="Z175" s="170"/>
      <c r="AA175" s="170"/>
      <c r="AB175" s="170"/>
      <c r="AC175" s="170"/>
      <c r="AD175" s="170"/>
      <c r="AE175" s="170"/>
      <c r="AF175" s="170"/>
      <c r="AG175" s="170"/>
      <c r="AH175" s="170"/>
      <c r="AI175" s="170"/>
      <c r="AJ175" s="142" t="s">
        <v>14</v>
      </c>
      <c r="AK175" s="142"/>
      <c r="AL175" s="142"/>
      <c r="AM175" s="142"/>
      <c r="AN175" s="142"/>
      <c r="AO175" s="142"/>
      <c r="AP175" s="143" t="s">
        <v>413</v>
      </c>
      <c r="AQ175" s="144"/>
      <c r="AR175" s="144"/>
      <c r="AS175" s="144"/>
      <c r="AT175" s="144"/>
      <c r="AU175" s="144"/>
      <c r="AV175" s="144"/>
      <c r="AW175" s="144"/>
      <c r="AX175" s="144"/>
      <c r="AY175" s="144"/>
      <c r="AZ175" s="144"/>
      <c r="BA175" s="118"/>
      <c r="BB175" s="28"/>
      <c r="BC175" s="28"/>
      <c r="BD175" s="28"/>
      <c r="BE175" s="28"/>
      <c r="BF175" s="28"/>
      <c r="BG175" s="28"/>
      <c r="BH175" s="222">
        <v>17000</v>
      </c>
      <c r="BI175" s="223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22">
        <v>831.66</v>
      </c>
      <c r="BV175" s="228"/>
      <c r="BW175" s="228"/>
      <c r="BX175" s="228"/>
      <c r="BY175" s="228"/>
      <c r="BZ175" s="228"/>
      <c r="CA175" s="228"/>
      <c r="CB175" s="228"/>
      <c r="CC175" s="228"/>
      <c r="CD175" s="228"/>
      <c r="CE175" s="228"/>
      <c r="CF175" s="228"/>
      <c r="CG175" s="228"/>
      <c r="CH175" s="228"/>
      <c r="CI175" s="166">
        <f t="shared" si="12"/>
        <v>16168.34</v>
      </c>
      <c r="CJ175" s="167"/>
      <c r="CK175" s="167"/>
      <c r="CL175" s="167"/>
      <c r="CM175" s="167"/>
      <c r="CN175" s="167"/>
      <c r="CO175" s="167"/>
      <c r="CP175" s="167"/>
      <c r="CQ175" s="167"/>
      <c r="CR175" s="167"/>
      <c r="CS175" s="167"/>
      <c r="CT175" s="168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</row>
    <row r="176" spans="1:188" s="24" customFormat="1" ht="18" customHeight="1">
      <c r="A176" s="169" t="s">
        <v>173</v>
      </c>
      <c r="B176" s="170"/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70"/>
      <c r="U176" s="170"/>
      <c r="V176" s="170"/>
      <c r="W176" s="170"/>
      <c r="X176" s="170"/>
      <c r="Y176" s="170"/>
      <c r="Z176" s="170"/>
      <c r="AA176" s="170"/>
      <c r="AB176" s="170"/>
      <c r="AC176" s="170"/>
      <c r="AD176" s="170"/>
      <c r="AE176" s="170"/>
      <c r="AF176" s="170"/>
      <c r="AG176" s="170"/>
      <c r="AH176" s="170"/>
      <c r="AI176" s="170"/>
      <c r="AJ176" s="142" t="s">
        <v>14</v>
      </c>
      <c r="AK176" s="142"/>
      <c r="AL176" s="142"/>
      <c r="AM176" s="142"/>
      <c r="AN176" s="142"/>
      <c r="AO176" s="142"/>
      <c r="AP176" s="143" t="s">
        <v>414</v>
      </c>
      <c r="AQ176" s="144"/>
      <c r="AR176" s="144"/>
      <c r="AS176" s="144"/>
      <c r="AT176" s="144"/>
      <c r="AU176" s="144"/>
      <c r="AV176" s="144"/>
      <c r="AW176" s="144"/>
      <c r="AX176" s="144"/>
      <c r="AY176" s="144"/>
      <c r="AZ176" s="144"/>
      <c r="BA176" s="118"/>
      <c r="BB176" s="28"/>
      <c r="BC176" s="28"/>
      <c r="BD176" s="28"/>
      <c r="BE176" s="28"/>
      <c r="BF176" s="28"/>
      <c r="BG176" s="28"/>
      <c r="BH176" s="225">
        <v>2000</v>
      </c>
      <c r="BI176" s="226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25">
        <v>0</v>
      </c>
      <c r="BV176" s="227"/>
      <c r="BW176" s="227"/>
      <c r="BX176" s="227"/>
      <c r="BY176" s="227"/>
      <c r="BZ176" s="227"/>
      <c r="CA176" s="227"/>
      <c r="CB176" s="227"/>
      <c r="CC176" s="227"/>
      <c r="CD176" s="227"/>
      <c r="CE176" s="227"/>
      <c r="CF176" s="227"/>
      <c r="CG176" s="227"/>
      <c r="CH176" s="227"/>
      <c r="CI176" s="166">
        <f t="shared" si="12"/>
        <v>2000</v>
      </c>
      <c r="CJ176" s="167"/>
      <c r="CK176" s="167"/>
      <c r="CL176" s="167"/>
      <c r="CM176" s="167"/>
      <c r="CN176" s="167"/>
      <c r="CO176" s="167"/>
      <c r="CP176" s="167"/>
      <c r="CQ176" s="167"/>
      <c r="CR176" s="167"/>
      <c r="CS176" s="167"/>
      <c r="CT176" s="168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</row>
    <row r="177" spans="1:188" s="24" customFormat="1" ht="18" customHeight="1">
      <c r="A177" s="172" t="s">
        <v>154</v>
      </c>
      <c r="B177" s="173"/>
      <c r="C177" s="173"/>
      <c r="D177" s="173"/>
      <c r="E177" s="173"/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  <c r="R177" s="173"/>
      <c r="S177" s="173"/>
      <c r="T177" s="173"/>
      <c r="U177" s="173"/>
      <c r="V177" s="173"/>
      <c r="W177" s="173"/>
      <c r="X177" s="173"/>
      <c r="Y177" s="173"/>
      <c r="Z177" s="173"/>
      <c r="AA177" s="173"/>
      <c r="AB177" s="173"/>
      <c r="AC177" s="173"/>
      <c r="AD177" s="173"/>
      <c r="AE177" s="173"/>
      <c r="AF177" s="173"/>
      <c r="AG177" s="173"/>
      <c r="AH177" s="173"/>
      <c r="AI177" s="173"/>
      <c r="AJ177" s="142" t="s">
        <v>14</v>
      </c>
      <c r="AK177" s="142"/>
      <c r="AL177" s="142"/>
      <c r="AM177" s="142"/>
      <c r="AN177" s="142"/>
      <c r="AO177" s="142"/>
      <c r="AP177" s="143" t="s">
        <v>415</v>
      </c>
      <c r="AQ177" s="144"/>
      <c r="AR177" s="144"/>
      <c r="AS177" s="144"/>
      <c r="AT177" s="144"/>
      <c r="AU177" s="144"/>
      <c r="AV177" s="144"/>
      <c r="AW177" s="144"/>
      <c r="AX177" s="144"/>
      <c r="AY177" s="144"/>
      <c r="AZ177" s="144"/>
      <c r="BA177" s="118"/>
      <c r="BB177" s="28"/>
      <c r="BC177" s="28"/>
      <c r="BD177" s="28"/>
      <c r="BE177" s="28"/>
      <c r="BF177" s="28"/>
      <c r="BG177" s="28"/>
      <c r="BH177" s="225">
        <v>498500</v>
      </c>
      <c r="BI177" s="226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25">
        <v>50252.67</v>
      </c>
      <c r="BV177" s="227"/>
      <c r="BW177" s="227"/>
      <c r="BX177" s="227"/>
      <c r="BY177" s="227"/>
      <c r="BZ177" s="227"/>
      <c r="CA177" s="227"/>
      <c r="CB177" s="227"/>
      <c r="CC177" s="227"/>
      <c r="CD177" s="227"/>
      <c r="CE177" s="227"/>
      <c r="CF177" s="227"/>
      <c r="CG177" s="227"/>
      <c r="CH177" s="227"/>
      <c r="CI177" s="166">
        <f t="shared" si="12"/>
        <v>448247.33</v>
      </c>
      <c r="CJ177" s="167"/>
      <c r="CK177" s="167"/>
      <c r="CL177" s="167"/>
      <c r="CM177" s="167"/>
      <c r="CN177" s="167"/>
      <c r="CO177" s="167"/>
      <c r="CP177" s="167"/>
      <c r="CQ177" s="167"/>
      <c r="CR177" s="167"/>
      <c r="CS177" s="167"/>
      <c r="CT177" s="168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</row>
    <row r="178" spans="1:188" s="24" customFormat="1" ht="26.25" customHeight="1">
      <c r="A178" s="172" t="s">
        <v>302</v>
      </c>
      <c r="B178" s="173"/>
      <c r="C178" s="173"/>
      <c r="D178" s="173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  <c r="R178" s="173"/>
      <c r="S178" s="173"/>
      <c r="T178" s="173"/>
      <c r="U178" s="173"/>
      <c r="V178" s="173"/>
      <c r="W178" s="173"/>
      <c r="X178" s="173"/>
      <c r="Y178" s="173"/>
      <c r="Z178" s="173"/>
      <c r="AA178" s="173"/>
      <c r="AB178" s="173"/>
      <c r="AC178" s="173"/>
      <c r="AD178" s="173"/>
      <c r="AE178" s="173"/>
      <c r="AF178" s="173"/>
      <c r="AG178" s="173"/>
      <c r="AH178" s="173"/>
      <c r="AI178" s="173"/>
      <c r="AJ178" s="142" t="s">
        <v>14</v>
      </c>
      <c r="AK178" s="142"/>
      <c r="AL178" s="142"/>
      <c r="AM178" s="142"/>
      <c r="AN178" s="142"/>
      <c r="AO178" s="142"/>
      <c r="AP178" s="143" t="s">
        <v>421</v>
      </c>
      <c r="AQ178" s="144"/>
      <c r="AR178" s="144"/>
      <c r="AS178" s="144"/>
      <c r="AT178" s="144"/>
      <c r="AU178" s="144"/>
      <c r="AV178" s="144"/>
      <c r="AW178" s="144"/>
      <c r="AX178" s="144"/>
      <c r="AY178" s="144"/>
      <c r="AZ178" s="144"/>
      <c r="BA178" s="118"/>
      <c r="BB178" s="28"/>
      <c r="BC178" s="28"/>
      <c r="BD178" s="28"/>
      <c r="BE178" s="28"/>
      <c r="BF178" s="28"/>
      <c r="BG178" s="28"/>
      <c r="BH178" s="225">
        <v>164600</v>
      </c>
      <c r="BI178" s="226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25">
        <v>105402.23</v>
      </c>
      <c r="BV178" s="227"/>
      <c r="BW178" s="227"/>
      <c r="BX178" s="227"/>
      <c r="BY178" s="227"/>
      <c r="BZ178" s="227"/>
      <c r="CA178" s="227"/>
      <c r="CB178" s="227"/>
      <c r="CC178" s="227"/>
      <c r="CD178" s="227"/>
      <c r="CE178" s="227"/>
      <c r="CF178" s="227"/>
      <c r="CG178" s="227"/>
      <c r="CH178" s="227"/>
      <c r="CI178" s="166">
        <f t="shared" si="12"/>
        <v>59197.770000000004</v>
      </c>
      <c r="CJ178" s="167"/>
      <c r="CK178" s="167"/>
      <c r="CL178" s="167"/>
      <c r="CM178" s="167"/>
      <c r="CN178" s="167"/>
      <c r="CO178" s="167"/>
      <c r="CP178" s="167"/>
      <c r="CQ178" s="167"/>
      <c r="CR178" s="167"/>
      <c r="CS178" s="167"/>
      <c r="CT178" s="168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</row>
    <row r="179" spans="1:188" s="24" customFormat="1" ht="18" customHeight="1">
      <c r="A179" s="189" t="s">
        <v>147</v>
      </c>
      <c r="B179" s="190"/>
      <c r="C179" s="190"/>
      <c r="D179" s="190"/>
      <c r="E179" s="190"/>
      <c r="F179" s="190"/>
      <c r="G179" s="190"/>
      <c r="H179" s="190"/>
      <c r="I179" s="190"/>
      <c r="J179" s="190"/>
      <c r="K179" s="190"/>
      <c r="L179" s="190"/>
      <c r="M179" s="190"/>
      <c r="N179" s="190"/>
      <c r="O179" s="190"/>
      <c r="P179" s="190"/>
      <c r="Q179" s="190"/>
      <c r="R179" s="190"/>
      <c r="S179" s="190"/>
      <c r="T179" s="190"/>
      <c r="U179" s="190"/>
      <c r="V179" s="190"/>
      <c r="W179" s="190"/>
      <c r="X179" s="190"/>
      <c r="Y179" s="190"/>
      <c r="Z179" s="190"/>
      <c r="AA179" s="190"/>
      <c r="AB179" s="190"/>
      <c r="AC179" s="190"/>
      <c r="AD179" s="190"/>
      <c r="AE179" s="190"/>
      <c r="AF179" s="190"/>
      <c r="AG179" s="190"/>
      <c r="AH179" s="190"/>
      <c r="AI179" s="190"/>
      <c r="AJ179" s="142" t="s">
        <v>14</v>
      </c>
      <c r="AK179" s="142"/>
      <c r="AL179" s="142"/>
      <c r="AM179" s="19"/>
      <c r="AN179" s="19"/>
      <c r="AO179" s="19"/>
      <c r="AP179" s="143" t="s">
        <v>420</v>
      </c>
      <c r="AQ179" s="144"/>
      <c r="AR179" s="144"/>
      <c r="AS179" s="144"/>
      <c r="AT179" s="144"/>
      <c r="AU179" s="144"/>
      <c r="AV179" s="144"/>
      <c r="AW179" s="144"/>
      <c r="AX179" s="144"/>
      <c r="AY179" s="144"/>
      <c r="AZ179" s="144"/>
      <c r="BA179" s="118"/>
      <c r="BB179" s="28"/>
      <c r="BC179" s="28"/>
      <c r="BD179" s="28"/>
      <c r="BE179" s="28"/>
      <c r="BF179" s="28"/>
      <c r="BG179" s="28"/>
      <c r="BH179" s="166">
        <v>83000</v>
      </c>
      <c r="BI179" s="175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166">
        <v>71141.42</v>
      </c>
      <c r="BV179" s="167"/>
      <c r="BW179" s="167"/>
      <c r="BX179" s="167"/>
      <c r="BY179" s="167"/>
      <c r="BZ179" s="167"/>
      <c r="CA179" s="167"/>
      <c r="CB179" s="167"/>
      <c r="CC179" s="167"/>
      <c r="CD179" s="167"/>
      <c r="CE179" s="167"/>
      <c r="CF179" s="167"/>
      <c r="CG179" s="167"/>
      <c r="CH179" s="167"/>
      <c r="CI179" s="166">
        <f t="shared" si="12"/>
        <v>11858.580000000002</v>
      </c>
      <c r="CJ179" s="167"/>
      <c r="CK179" s="167"/>
      <c r="CL179" s="167"/>
      <c r="CM179" s="167"/>
      <c r="CN179" s="167"/>
      <c r="CO179" s="167"/>
      <c r="CP179" s="167"/>
      <c r="CQ179" s="167"/>
      <c r="CR179" s="167"/>
      <c r="CS179" s="167"/>
      <c r="CT179" s="168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</row>
    <row r="180" spans="1:188" s="24" customFormat="1" ht="18" customHeight="1">
      <c r="A180" s="189" t="s">
        <v>163</v>
      </c>
      <c r="B180" s="190"/>
      <c r="C180" s="190"/>
      <c r="D180" s="190"/>
      <c r="E180" s="190"/>
      <c r="F180" s="190"/>
      <c r="G180" s="190"/>
      <c r="H180" s="190"/>
      <c r="I180" s="190"/>
      <c r="J180" s="190"/>
      <c r="K180" s="190"/>
      <c r="L180" s="190"/>
      <c r="M180" s="190"/>
      <c r="N180" s="190"/>
      <c r="O180" s="190"/>
      <c r="P180" s="190"/>
      <c r="Q180" s="190"/>
      <c r="R180" s="190"/>
      <c r="S180" s="190"/>
      <c r="T180" s="190"/>
      <c r="U180" s="190"/>
      <c r="V180" s="190"/>
      <c r="W180" s="190"/>
      <c r="X180" s="190"/>
      <c r="Y180" s="190"/>
      <c r="Z180" s="190"/>
      <c r="AA180" s="190"/>
      <c r="AB180" s="190"/>
      <c r="AC180" s="190"/>
      <c r="AD180" s="190"/>
      <c r="AE180" s="190"/>
      <c r="AF180" s="190"/>
      <c r="AG180" s="190"/>
      <c r="AH180" s="190"/>
      <c r="AI180" s="190"/>
      <c r="AJ180" s="142" t="s">
        <v>14</v>
      </c>
      <c r="AK180" s="142"/>
      <c r="AL180" s="142"/>
      <c r="AM180" s="19"/>
      <c r="AN180" s="19"/>
      <c r="AO180" s="19"/>
      <c r="AP180" s="143" t="s">
        <v>419</v>
      </c>
      <c r="AQ180" s="144"/>
      <c r="AR180" s="144"/>
      <c r="AS180" s="144"/>
      <c r="AT180" s="144"/>
      <c r="AU180" s="144"/>
      <c r="AV180" s="144"/>
      <c r="AW180" s="144"/>
      <c r="AX180" s="144"/>
      <c r="AY180" s="144"/>
      <c r="AZ180" s="144"/>
      <c r="BA180" s="118"/>
      <c r="BB180" s="28"/>
      <c r="BC180" s="28"/>
      <c r="BD180" s="28"/>
      <c r="BE180" s="28"/>
      <c r="BF180" s="28"/>
      <c r="BG180" s="28"/>
      <c r="BH180" s="166">
        <v>20000</v>
      </c>
      <c r="BI180" s="175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166">
        <v>2.37</v>
      </c>
      <c r="BV180" s="167"/>
      <c r="BW180" s="167"/>
      <c r="BX180" s="167"/>
      <c r="BY180" s="167"/>
      <c r="BZ180" s="167"/>
      <c r="CA180" s="167"/>
      <c r="CB180" s="167"/>
      <c r="CC180" s="167"/>
      <c r="CD180" s="167"/>
      <c r="CE180" s="167"/>
      <c r="CF180" s="167"/>
      <c r="CG180" s="167"/>
      <c r="CH180" s="167"/>
      <c r="CI180" s="166">
        <f t="shared" si="12"/>
        <v>19997.63</v>
      </c>
      <c r="CJ180" s="167"/>
      <c r="CK180" s="167"/>
      <c r="CL180" s="167"/>
      <c r="CM180" s="167"/>
      <c r="CN180" s="167"/>
      <c r="CO180" s="167"/>
      <c r="CP180" s="167"/>
      <c r="CQ180" s="167"/>
      <c r="CR180" s="167"/>
      <c r="CS180" s="167"/>
      <c r="CT180" s="168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</row>
    <row r="181" spans="1:188" s="24" customFormat="1" ht="24.75" customHeight="1">
      <c r="A181" s="187" t="s">
        <v>157</v>
      </c>
      <c r="B181" s="188"/>
      <c r="C181" s="188"/>
      <c r="D181" s="188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  <c r="R181" s="188"/>
      <c r="S181" s="188"/>
      <c r="T181" s="188"/>
      <c r="U181" s="188"/>
      <c r="V181" s="188"/>
      <c r="W181" s="188"/>
      <c r="X181" s="188"/>
      <c r="Y181" s="188"/>
      <c r="Z181" s="188"/>
      <c r="AA181" s="188"/>
      <c r="AB181" s="188"/>
      <c r="AC181" s="188"/>
      <c r="AD181" s="188"/>
      <c r="AE181" s="188"/>
      <c r="AF181" s="188"/>
      <c r="AG181" s="188"/>
      <c r="AH181" s="188"/>
      <c r="AI181" s="188"/>
      <c r="AJ181" s="142" t="s">
        <v>14</v>
      </c>
      <c r="AK181" s="142"/>
      <c r="AL181" s="142"/>
      <c r="AM181" s="19"/>
      <c r="AN181" s="19"/>
      <c r="AO181" s="19"/>
      <c r="AP181" s="143" t="s">
        <v>418</v>
      </c>
      <c r="AQ181" s="144"/>
      <c r="AR181" s="144"/>
      <c r="AS181" s="144"/>
      <c r="AT181" s="144"/>
      <c r="AU181" s="144"/>
      <c r="AV181" s="144"/>
      <c r="AW181" s="144"/>
      <c r="AX181" s="144"/>
      <c r="AY181" s="144"/>
      <c r="AZ181" s="144"/>
      <c r="BA181" s="118"/>
      <c r="BB181" s="28"/>
      <c r="BC181" s="28"/>
      <c r="BD181" s="28"/>
      <c r="BE181" s="28"/>
      <c r="BF181" s="28"/>
      <c r="BG181" s="28"/>
      <c r="BH181" s="166">
        <f>BH182+BH183</f>
        <v>68500</v>
      </c>
      <c r="BI181" s="175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166">
        <f>BU182+BU183</f>
        <v>36588.4</v>
      </c>
      <c r="BV181" s="167"/>
      <c r="BW181" s="167"/>
      <c r="BX181" s="167"/>
      <c r="BY181" s="167"/>
      <c r="BZ181" s="167"/>
      <c r="CA181" s="167"/>
      <c r="CB181" s="167"/>
      <c r="CC181" s="167"/>
      <c r="CD181" s="167"/>
      <c r="CE181" s="167"/>
      <c r="CF181" s="167"/>
      <c r="CG181" s="167"/>
      <c r="CH181" s="167"/>
      <c r="CI181" s="166">
        <f t="shared" si="12"/>
        <v>31911.6</v>
      </c>
      <c r="CJ181" s="167"/>
      <c r="CK181" s="167"/>
      <c r="CL181" s="167"/>
      <c r="CM181" s="167"/>
      <c r="CN181" s="167"/>
      <c r="CO181" s="167"/>
      <c r="CP181" s="167"/>
      <c r="CQ181" s="167"/>
      <c r="CR181" s="167"/>
      <c r="CS181" s="167"/>
      <c r="CT181" s="168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</row>
    <row r="182" spans="1:188" s="24" customFormat="1" ht="24" customHeight="1">
      <c r="A182" s="187" t="s">
        <v>158</v>
      </c>
      <c r="B182" s="188"/>
      <c r="C182" s="188"/>
      <c r="D182" s="188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  <c r="R182" s="188"/>
      <c r="S182" s="188"/>
      <c r="T182" s="188"/>
      <c r="U182" s="188"/>
      <c r="V182" s="188"/>
      <c r="W182" s="188"/>
      <c r="X182" s="188"/>
      <c r="Y182" s="188"/>
      <c r="Z182" s="188"/>
      <c r="AA182" s="188"/>
      <c r="AB182" s="188"/>
      <c r="AC182" s="188"/>
      <c r="AD182" s="188"/>
      <c r="AE182" s="188"/>
      <c r="AF182" s="188"/>
      <c r="AG182" s="188"/>
      <c r="AH182" s="188"/>
      <c r="AI182" s="188"/>
      <c r="AJ182" s="142" t="s">
        <v>14</v>
      </c>
      <c r="AK182" s="142"/>
      <c r="AL182" s="142"/>
      <c r="AM182" s="19"/>
      <c r="AN182" s="19"/>
      <c r="AO182" s="19"/>
      <c r="AP182" s="143" t="s">
        <v>417</v>
      </c>
      <c r="AQ182" s="144"/>
      <c r="AR182" s="144"/>
      <c r="AS182" s="144"/>
      <c r="AT182" s="144"/>
      <c r="AU182" s="144"/>
      <c r="AV182" s="144"/>
      <c r="AW182" s="144"/>
      <c r="AX182" s="144"/>
      <c r="AY182" s="144"/>
      <c r="AZ182" s="144"/>
      <c r="BA182" s="118"/>
      <c r="BB182" s="28"/>
      <c r="BC182" s="28"/>
      <c r="BD182" s="28"/>
      <c r="BE182" s="28"/>
      <c r="BF182" s="28"/>
      <c r="BG182" s="28"/>
      <c r="BH182" s="166">
        <v>23000</v>
      </c>
      <c r="BI182" s="175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166">
        <v>11058.4</v>
      </c>
      <c r="BV182" s="167"/>
      <c r="BW182" s="167"/>
      <c r="BX182" s="167"/>
      <c r="BY182" s="167"/>
      <c r="BZ182" s="167"/>
      <c r="CA182" s="167"/>
      <c r="CB182" s="167"/>
      <c r="CC182" s="167"/>
      <c r="CD182" s="167"/>
      <c r="CE182" s="167"/>
      <c r="CF182" s="167"/>
      <c r="CG182" s="167"/>
      <c r="CH182" s="167"/>
      <c r="CI182" s="166">
        <f t="shared" si="12"/>
        <v>11941.6</v>
      </c>
      <c r="CJ182" s="167"/>
      <c r="CK182" s="167"/>
      <c r="CL182" s="167"/>
      <c r="CM182" s="167"/>
      <c r="CN182" s="167"/>
      <c r="CO182" s="167"/>
      <c r="CP182" s="167"/>
      <c r="CQ182" s="167"/>
      <c r="CR182" s="167"/>
      <c r="CS182" s="167"/>
      <c r="CT182" s="168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</row>
    <row r="183" spans="1:188" s="24" customFormat="1" ht="27.75" customHeight="1">
      <c r="A183" s="187" t="s">
        <v>159</v>
      </c>
      <c r="B183" s="188"/>
      <c r="C183" s="188"/>
      <c r="D183" s="188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  <c r="R183" s="188"/>
      <c r="S183" s="188"/>
      <c r="T183" s="188"/>
      <c r="U183" s="188"/>
      <c r="V183" s="188"/>
      <c r="W183" s="188"/>
      <c r="X183" s="188"/>
      <c r="Y183" s="188"/>
      <c r="Z183" s="188"/>
      <c r="AA183" s="188"/>
      <c r="AB183" s="188"/>
      <c r="AC183" s="188"/>
      <c r="AD183" s="188"/>
      <c r="AE183" s="188"/>
      <c r="AF183" s="188"/>
      <c r="AG183" s="188"/>
      <c r="AH183" s="188"/>
      <c r="AI183" s="188"/>
      <c r="AJ183" s="142" t="s">
        <v>14</v>
      </c>
      <c r="AK183" s="142"/>
      <c r="AL183" s="142"/>
      <c r="AM183" s="19"/>
      <c r="AN183" s="19"/>
      <c r="AO183" s="19"/>
      <c r="AP183" s="143" t="s">
        <v>416</v>
      </c>
      <c r="AQ183" s="144"/>
      <c r="AR183" s="144"/>
      <c r="AS183" s="144"/>
      <c r="AT183" s="144"/>
      <c r="AU183" s="144"/>
      <c r="AV183" s="144"/>
      <c r="AW183" s="144"/>
      <c r="AX183" s="144"/>
      <c r="AY183" s="144"/>
      <c r="AZ183" s="144"/>
      <c r="BA183" s="118"/>
      <c r="BB183" s="28"/>
      <c r="BC183" s="28"/>
      <c r="BD183" s="28"/>
      <c r="BE183" s="28"/>
      <c r="BF183" s="28"/>
      <c r="BG183" s="28"/>
      <c r="BH183" s="166">
        <v>45500</v>
      </c>
      <c r="BI183" s="175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166">
        <v>25530</v>
      </c>
      <c r="BV183" s="167"/>
      <c r="BW183" s="167"/>
      <c r="BX183" s="167"/>
      <c r="BY183" s="167"/>
      <c r="BZ183" s="167"/>
      <c r="CA183" s="167"/>
      <c r="CB183" s="167"/>
      <c r="CC183" s="167"/>
      <c r="CD183" s="167"/>
      <c r="CE183" s="167"/>
      <c r="CF183" s="167"/>
      <c r="CG183" s="167"/>
      <c r="CH183" s="167"/>
      <c r="CI183" s="166">
        <f t="shared" si="12"/>
        <v>19970</v>
      </c>
      <c r="CJ183" s="167"/>
      <c r="CK183" s="167"/>
      <c r="CL183" s="167"/>
      <c r="CM183" s="167"/>
      <c r="CN183" s="167"/>
      <c r="CO183" s="167"/>
      <c r="CP183" s="167"/>
      <c r="CQ183" s="167"/>
      <c r="CR183" s="167"/>
      <c r="CS183" s="167"/>
      <c r="CT183" s="168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</row>
    <row r="184" spans="1:188" s="24" customFormat="1" ht="59.25" customHeight="1">
      <c r="A184" s="187" t="s">
        <v>423</v>
      </c>
      <c r="B184" s="188"/>
      <c r="C184" s="188"/>
      <c r="D184" s="188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88"/>
      <c r="R184" s="188"/>
      <c r="S184" s="188"/>
      <c r="T184" s="188"/>
      <c r="U184" s="188"/>
      <c r="V184" s="188"/>
      <c r="W184" s="188"/>
      <c r="X184" s="188"/>
      <c r="Y184" s="188"/>
      <c r="Z184" s="188"/>
      <c r="AA184" s="188"/>
      <c r="AB184" s="188"/>
      <c r="AC184" s="188"/>
      <c r="AD184" s="188"/>
      <c r="AE184" s="188"/>
      <c r="AF184" s="188"/>
      <c r="AG184" s="188"/>
      <c r="AH184" s="188"/>
      <c r="AI184" s="188"/>
      <c r="AJ184" s="142" t="s">
        <v>14</v>
      </c>
      <c r="AK184" s="142"/>
      <c r="AL184" s="142"/>
      <c r="AM184" s="19"/>
      <c r="AN184" s="19"/>
      <c r="AO184" s="19"/>
      <c r="AP184" s="143" t="s">
        <v>424</v>
      </c>
      <c r="AQ184" s="144"/>
      <c r="AR184" s="144"/>
      <c r="AS184" s="144"/>
      <c r="AT184" s="144"/>
      <c r="AU184" s="144"/>
      <c r="AV184" s="144"/>
      <c r="AW184" s="144"/>
      <c r="AX184" s="144"/>
      <c r="AY184" s="144"/>
      <c r="AZ184" s="144"/>
      <c r="BA184" s="118"/>
      <c r="BB184" s="28"/>
      <c r="BC184" s="28"/>
      <c r="BD184" s="28"/>
      <c r="BE184" s="28"/>
      <c r="BF184" s="28"/>
      <c r="BG184" s="28"/>
      <c r="BH184" s="166">
        <f>BH185</f>
        <v>5100</v>
      </c>
      <c r="BI184" s="175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166">
        <v>0</v>
      </c>
      <c r="BV184" s="167"/>
      <c r="BW184" s="167"/>
      <c r="BX184" s="167"/>
      <c r="BY184" s="167"/>
      <c r="BZ184" s="167"/>
      <c r="CA184" s="167"/>
      <c r="CB184" s="167"/>
      <c r="CC184" s="167"/>
      <c r="CD184" s="167"/>
      <c r="CE184" s="167"/>
      <c r="CF184" s="167"/>
      <c r="CG184" s="167"/>
      <c r="CH184" s="167"/>
      <c r="CI184" s="166">
        <f t="shared" si="12"/>
        <v>5100</v>
      </c>
      <c r="CJ184" s="167"/>
      <c r="CK184" s="167"/>
      <c r="CL184" s="167"/>
      <c r="CM184" s="167"/>
      <c r="CN184" s="167"/>
      <c r="CO184" s="167"/>
      <c r="CP184" s="167"/>
      <c r="CQ184" s="167"/>
      <c r="CR184" s="167"/>
      <c r="CS184" s="167"/>
      <c r="CT184" s="168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</row>
    <row r="185" spans="1:188" s="24" customFormat="1" ht="18" customHeight="1">
      <c r="A185" s="189" t="s">
        <v>142</v>
      </c>
      <c r="B185" s="190"/>
      <c r="C185" s="190"/>
      <c r="D185" s="190"/>
      <c r="E185" s="190"/>
      <c r="F185" s="190"/>
      <c r="G185" s="190"/>
      <c r="H185" s="190"/>
      <c r="I185" s="190"/>
      <c r="J185" s="190"/>
      <c r="K185" s="190"/>
      <c r="L185" s="190"/>
      <c r="M185" s="190"/>
      <c r="N185" s="190"/>
      <c r="O185" s="190"/>
      <c r="P185" s="190"/>
      <c r="Q185" s="190"/>
      <c r="R185" s="190"/>
      <c r="S185" s="190"/>
      <c r="T185" s="190"/>
      <c r="U185" s="190"/>
      <c r="V185" s="190"/>
      <c r="W185" s="190"/>
      <c r="X185" s="190"/>
      <c r="Y185" s="190"/>
      <c r="Z185" s="190"/>
      <c r="AA185" s="190"/>
      <c r="AB185" s="190"/>
      <c r="AC185" s="190"/>
      <c r="AD185" s="190"/>
      <c r="AE185" s="190"/>
      <c r="AF185" s="190"/>
      <c r="AG185" s="190"/>
      <c r="AH185" s="190"/>
      <c r="AI185" s="190"/>
      <c r="AJ185" s="142" t="s">
        <v>14</v>
      </c>
      <c r="AK185" s="142"/>
      <c r="AL185" s="142"/>
      <c r="AM185" s="19"/>
      <c r="AN185" s="19"/>
      <c r="AO185" s="19"/>
      <c r="AP185" s="143" t="s">
        <v>425</v>
      </c>
      <c r="AQ185" s="144"/>
      <c r="AR185" s="144"/>
      <c r="AS185" s="144"/>
      <c r="AT185" s="144"/>
      <c r="AU185" s="144"/>
      <c r="AV185" s="144"/>
      <c r="AW185" s="144"/>
      <c r="AX185" s="144"/>
      <c r="AY185" s="144"/>
      <c r="AZ185" s="144"/>
      <c r="BA185" s="118"/>
      <c r="BB185" s="28"/>
      <c r="BC185" s="28"/>
      <c r="BD185" s="28"/>
      <c r="BE185" s="28"/>
      <c r="BF185" s="28"/>
      <c r="BG185" s="28"/>
      <c r="BH185" s="166">
        <f>BH186</f>
        <v>5100</v>
      </c>
      <c r="BI185" s="175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166">
        <f>BU186</f>
        <v>0</v>
      </c>
      <c r="BV185" s="167"/>
      <c r="BW185" s="167"/>
      <c r="BX185" s="167"/>
      <c r="BY185" s="167"/>
      <c r="BZ185" s="167"/>
      <c r="CA185" s="167"/>
      <c r="CB185" s="167"/>
      <c r="CC185" s="167"/>
      <c r="CD185" s="167"/>
      <c r="CE185" s="167"/>
      <c r="CF185" s="167"/>
      <c r="CG185" s="167"/>
      <c r="CH185" s="167"/>
      <c r="CI185" s="166">
        <f>BH185-BU185</f>
        <v>5100</v>
      </c>
      <c r="CJ185" s="167"/>
      <c r="CK185" s="167"/>
      <c r="CL185" s="167"/>
      <c r="CM185" s="167"/>
      <c r="CN185" s="167"/>
      <c r="CO185" s="167"/>
      <c r="CP185" s="167"/>
      <c r="CQ185" s="167"/>
      <c r="CR185" s="167"/>
      <c r="CS185" s="167"/>
      <c r="CT185" s="168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</row>
    <row r="186" spans="1:188" s="24" customFormat="1" ht="18" customHeight="1">
      <c r="A186" s="189" t="s">
        <v>163</v>
      </c>
      <c r="B186" s="190"/>
      <c r="C186" s="190"/>
      <c r="D186" s="190"/>
      <c r="E186" s="190"/>
      <c r="F186" s="190"/>
      <c r="G186" s="190"/>
      <c r="H186" s="190"/>
      <c r="I186" s="190"/>
      <c r="J186" s="190"/>
      <c r="K186" s="190"/>
      <c r="L186" s="190"/>
      <c r="M186" s="190"/>
      <c r="N186" s="190"/>
      <c r="O186" s="190"/>
      <c r="P186" s="190"/>
      <c r="Q186" s="190"/>
      <c r="R186" s="190"/>
      <c r="S186" s="190"/>
      <c r="T186" s="190"/>
      <c r="U186" s="190"/>
      <c r="V186" s="190"/>
      <c r="W186" s="190"/>
      <c r="X186" s="190"/>
      <c r="Y186" s="190"/>
      <c r="Z186" s="190"/>
      <c r="AA186" s="190"/>
      <c r="AB186" s="190"/>
      <c r="AC186" s="190"/>
      <c r="AD186" s="190"/>
      <c r="AE186" s="190"/>
      <c r="AF186" s="190"/>
      <c r="AG186" s="190"/>
      <c r="AH186" s="190"/>
      <c r="AI186" s="190"/>
      <c r="AJ186" s="142" t="s">
        <v>14</v>
      </c>
      <c r="AK186" s="142"/>
      <c r="AL186" s="142"/>
      <c r="AM186" s="19"/>
      <c r="AN186" s="19"/>
      <c r="AO186" s="19"/>
      <c r="AP186" s="143" t="s">
        <v>426</v>
      </c>
      <c r="AQ186" s="144"/>
      <c r="AR186" s="144"/>
      <c r="AS186" s="144"/>
      <c r="AT186" s="144"/>
      <c r="AU186" s="144"/>
      <c r="AV186" s="144"/>
      <c r="AW186" s="144"/>
      <c r="AX186" s="144"/>
      <c r="AY186" s="144"/>
      <c r="AZ186" s="144"/>
      <c r="BA186" s="118"/>
      <c r="BB186" s="28"/>
      <c r="BC186" s="28"/>
      <c r="BD186" s="28"/>
      <c r="BE186" s="28"/>
      <c r="BF186" s="28"/>
      <c r="BG186" s="28"/>
      <c r="BH186" s="166">
        <v>5100</v>
      </c>
      <c r="BI186" s="175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166">
        <v>0</v>
      </c>
      <c r="BV186" s="167"/>
      <c r="BW186" s="167"/>
      <c r="BX186" s="167"/>
      <c r="BY186" s="167"/>
      <c r="BZ186" s="167"/>
      <c r="CA186" s="167"/>
      <c r="CB186" s="167"/>
      <c r="CC186" s="167"/>
      <c r="CD186" s="167"/>
      <c r="CE186" s="167"/>
      <c r="CF186" s="167"/>
      <c r="CG186" s="167"/>
      <c r="CH186" s="167"/>
      <c r="CI186" s="166">
        <f>BH186-BU186</f>
        <v>5100</v>
      </c>
      <c r="CJ186" s="167"/>
      <c r="CK186" s="167"/>
      <c r="CL186" s="167"/>
      <c r="CM186" s="167"/>
      <c r="CN186" s="167"/>
      <c r="CO186" s="167"/>
      <c r="CP186" s="167"/>
      <c r="CQ186" s="167"/>
      <c r="CR186" s="167"/>
      <c r="CS186" s="167"/>
      <c r="CT186" s="168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</row>
    <row r="187" spans="1:188" s="24" customFormat="1" ht="49.5" customHeight="1">
      <c r="A187" s="187" t="s">
        <v>422</v>
      </c>
      <c r="B187" s="188"/>
      <c r="C187" s="188"/>
      <c r="D187" s="188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  <c r="R187" s="188"/>
      <c r="S187" s="188"/>
      <c r="T187" s="188"/>
      <c r="U187" s="188"/>
      <c r="V187" s="188"/>
      <c r="W187" s="188"/>
      <c r="X187" s="188"/>
      <c r="Y187" s="188"/>
      <c r="Z187" s="188"/>
      <c r="AA187" s="188"/>
      <c r="AB187" s="188"/>
      <c r="AC187" s="188"/>
      <c r="AD187" s="188"/>
      <c r="AE187" s="188"/>
      <c r="AF187" s="188"/>
      <c r="AG187" s="188"/>
      <c r="AH187" s="188"/>
      <c r="AI187" s="188"/>
      <c r="AJ187" s="199" t="s">
        <v>14</v>
      </c>
      <c r="AK187" s="199"/>
      <c r="AL187" s="199"/>
      <c r="AM187" s="30"/>
      <c r="AN187" s="30"/>
      <c r="AO187" s="30"/>
      <c r="AP187" s="143" t="s">
        <v>427</v>
      </c>
      <c r="AQ187" s="144"/>
      <c r="AR187" s="144"/>
      <c r="AS187" s="144"/>
      <c r="AT187" s="144"/>
      <c r="AU187" s="144"/>
      <c r="AV187" s="144"/>
      <c r="AW187" s="144"/>
      <c r="AX187" s="144"/>
      <c r="AY187" s="144"/>
      <c r="AZ187" s="144"/>
      <c r="BA187" s="118"/>
      <c r="BB187" s="31"/>
      <c r="BC187" s="31"/>
      <c r="BD187" s="31"/>
      <c r="BE187" s="31"/>
      <c r="BF187" s="31"/>
      <c r="BG187" s="31"/>
      <c r="BH187" s="166">
        <f>BH188+BH199</f>
        <v>941000</v>
      </c>
      <c r="BI187" s="175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166">
        <f>BU188+BU199</f>
        <v>231807.29</v>
      </c>
      <c r="BV187" s="167"/>
      <c r="BW187" s="167"/>
      <c r="BX187" s="167"/>
      <c r="BY187" s="167"/>
      <c r="BZ187" s="167"/>
      <c r="CA187" s="167"/>
      <c r="CB187" s="167"/>
      <c r="CC187" s="167"/>
      <c r="CD187" s="167"/>
      <c r="CE187" s="167"/>
      <c r="CF187" s="167"/>
      <c r="CG187" s="167"/>
      <c r="CH187" s="167"/>
      <c r="CI187" s="166">
        <f aca="true" t="shared" si="14" ref="CI187:CI197">BH187-BU187</f>
        <v>709192.71</v>
      </c>
      <c r="CJ187" s="167"/>
      <c r="CK187" s="167"/>
      <c r="CL187" s="167"/>
      <c r="CM187" s="167"/>
      <c r="CN187" s="167"/>
      <c r="CO187" s="167"/>
      <c r="CP187" s="167"/>
      <c r="CQ187" s="167"/>
      <c r="CR187" s="167"/>
      <c r="CS187" s="167"/>
      <c r="CT187" s="168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</row>
    <row r="188" spans="1:188" s="24" customFormat="1" ht="18" customHeight="1">
      <c r="A188" s="189" t="s">
        <v>142</v>
      </c>
      <c r="B188" s="190"/>
      <c r="C188" s="190"/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0"/>
      <c r="P188" s="190"/>
      <c r="Q188" s="190"/>
      <c r="R188" s="190"/>
      <c r="S188" s="190"/>
      <c r="T188" s="190"/>
      <c r="U188" s="190"/>
      <c r="V188" s="190"/>
      <c r="W188" s="190"/>
      <c r="X188" s="190"/>
      <c r="Y188" s="190"/>
      <c r="Z188" s="190"/>
      <c r="AA188" s="190"/>
      <c r="AB188" s="190"/>
      <c r="AC188" s="190"/>
      <c r="AD188" s="190"/>
      <c r="AE188" s="190"/>
      <c r="AF188" s="190"/>
      <c r="AG188" s="190"/>
      <c r="AH188" s="190"/>
      <c r="AI188" s="190"/>
      <c r="AJ188" s="142" t="s">
        <v>14</v>
      </c>
      <c r="AK188" s="142"/>
      <c r="AL188" s="142"/>
      <c r="AM188" s="19"/>
      <c r="AN188" s="19"/>
      <c r="AO188" s="19"/>
      <c r="AP188" s="143" t="s">
        <v>428</v>
      </c>
      <c r="AQ188" s="144"/>
      <c r="AR188" s="144"/>
      <c r="AS188" s="144"/>
      <c r="AT188" s="144"/>
      <c r="AU188" s="144"/>
      <c r="AV188" s="144"/>
      <c r="AW188" s="144"/>
      <c r="AX188" s="144"/>
      <c r="AY188" s="144"/>
      <c r="AZ188" s="144"/>
      <c r="BA188" s="118"/>
      <c r="BB188" s="28"/>
      <c r="BC188" s="28"/>
      <c r="BD188" s="28"/>
      <c r="BE188" s="28"/>
      <c r="BF188" s="28"/>
      <c r="BG188" s="28"/>
      <c r="BH188" s="166">
        <f>BH192+BH189+BH198</f>
        <v>881900</v>
      </c>
      <c r="BI188" s="175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166">
        <f>BU192+BU189+BU198</f>
        <v>229260.09</v>
      </c>
      <c r="BV188" s="167"/>
      <c r="BW188" s="167"/>
      <c r="BX188" s="167"/>
      <c r="BY188" s="167"/>
      <c r="BZ188" s="167"/>
      <c r="CA188" s="167"/>
      <c r="CB188" s="167"/>
      <c r="CC188" s="167"/>
      <c r="CD188" s="167"/>
      <c r="CE188" s="167"/>
      <c r="CF188" s="167"/>
      <c r="CG188" s="167"/>
      <c r="CH188" s="167"/>
      <c r="CI188" s="166">
        <f t="shared" si="14"/>
        <v>652639.91</v>
      </c>
      <c r="CJ188" s="167"/>
      <c r="CK188" s="167"/>
      <c r="CL188" s="167"/>
      <c r="CM188" s="167"/>
      <c r="CN188" s="167"/>
      <c r="CO188" s="167"/>
      <c r="CP188" s="167"/>
      <c r="CQ188" s="167"/>
      <c r="CR188" s="167"/>
      <c r="CS188" s="167"/>
      <c r="CT188" s="168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</row>
    <row r="189" spans="1:188" s="24" customFormat="1" ht="29.25" customHeight="1">
      <c r="A189" s="232" t="s">
        <v>143</v>
      </c>
      <c r="B189" s="233"/>
      <c r="C189" s="233"/>
      <c r="D189" s="233"/>
      <c r="E189" s="233"/>
      <c r="F189" s="233"/>
      <c r="G189" s="233"/>
      <c r="H189" s="233"/>
      <c r="I189" s="233"/>
      <c r="J189" s="233"/>
      <c r="K189" s="233"/>
      <c r="L189" s="233"/>
      <c r="M189" s="233"/>
      <c r="N189" s="233"/>
      <c r="O189" s="233"/>
      <c r="P189" s="233"/>
      <c r="Q189" s="233"/>
      <c r="R189" s="233"/>
      <c r="S189" s="233"/>
      <c r="T189" s="233"/>
      <c r="U189" s="233"/>
      <c r="V189" s="233"/>
      <c r="W189" s="233"/>
      <c r="X189" s="233"/>
      <c r="Y189" s="233"/>
      <c r="Z189" s="233"/>
      <c r="AA189" s="233"/>
      <c r="AB189" s="233"/>
      <c r="AC189" s="233"/>
      <c r="AD189" s="233"/>
      <c r="AE189" s="233"/>
      <c r="AF189" s="233"/>
      <c r="AG189" s="233"/>
      <c r="AH189" s="233"/>
      <c r="AI189" s="233"/>
      <c r="AJ189" s="142" t="s">
        <v>14</v>
      </c>
      <c r="AK189" s="142"/>
      <c r="AL189" s="142"/>
      <c r="AM189" s="19"/>
      <c r="AN189" s="19"/>
      <c r="AO189" s="19"/>
      <c r="AP189" s="143" t="s">
        <v>429</v>
      </c>
      <c r="AQ189" s="144"/>
      <c r="AR189" s="144"/>
      <c r="AS189" s="144"/>
      <c r="AT189" s="144"/>
      <c r="AU189" s="144"/>
      <c r="AV189" s="144"/>
      <c r="AW189" s="144"/>
      <c r="AX189" s="144"/>
      <c r="AY189" s="144"/>
      <c r="AZ189" s="144"/>
      <c r="BA189" s="118"/>
      <c r="BB189" s="28"/>
      <c r="BC189" s="28"/>
      <c r="BD189" s="28"/>
      <c r="BE189" s="28"/>
      <c r="BF189" s="28"/>
      <c r="BG189" s="28"/>
      <c r="BH189" s="166">
        <f>SUM(BH190+BH191)</f>
        <v>519900</v>
      </c>
      <c r="BI189" s="175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166">
        <f>SUM(BU190+BU191)</f>
        <v>99534.33</v>
      </c>
      <c r="BV189" s="167"/>
      <c r="BW189" s="167"/>
      <c r="BX189" s="167"/>
      <c r="BY189" s="167"/>
      <c r="BZ189" s="167"/>
      <c r="CA189" s="167"/>
      <c r="CB189" s="167"/>
      <c r="CC189" s="167"/>
      <c r="CD189" s="167"/>
      <c r="CE189" s="167"/>
      <c r="CF189" s="167"/>
      <c r="CG189" s="167"/>
      <c r="CH189" s="167"/>
      <c r="CI189" s="166">
        <f t="shared" si="14"/>
        <v>420365.67</v>
      </c>
      <c r="CJ189" s="167"/>
      <c r="CK189" s="167"/>
      <c r="CL189" s="167"/>
      <c r="CM189" s="167"/>
      <c r="CN189" s="167"/>
      <c r="CO189" s="167"/>
      <c r="CP189" s="167"/>
      <c r="CQ189" s="167"/>
      <c r="CR189" s="167"/>
      <c r="CS189" s="167"/>
      <c r="CT189" s="168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</row>
    <row r="190" spans="1:188" s="24" customFormat="1" ht="18" customHeight="1">
      <c r="A190" s="189" t="s">
        <v>144</v>
      </c>
      <c r="B190" s="190"/>
      <c r="C190" s="190"/>
      <c r="D190" s="190"/>
      <c r="E190" s="190"/>
      <c r="F190" s="190"/>
      <c r="G190" s="190"/>
      <c r="H190" s="190"/>
      <c r="I190" s="190"/>
      <c r="J190" s="190"/>
      <c r="K190" s="190"/>
      <c r="L190" s="190"/>
      <c r="M190" s="190"/>
      <c r="N190" s="190"/>
      <c r="O190" s="190"/>
      <c r="P190" s="190"/>
      <c r="Q190" s="190"/>
      <c r="R190" s="190"/>
      <c r="S190" s="190"/>
      <c r="T190" s="190"/>
      <c r="U190" s="190"/>
      <c r="V190" s="190"/>
      <c r="W190" s="190"/>
      <c r="X190" s="190"/>
      <c r="Y190" s="190"/>
      <c r="Z190" s="190"/>
      <c r="AA190" s="190"/>
      <c r="AB190" s="190"/>
      <c r="AC190" s="190"/>
      <c r="AD190" s="190"/>
      <c r="AE190" s="190"/>
      <c r="AF190" s="190"/>
      <c r="AG190" s="190"/>
      <c r="AH190" s="190"/>
      <c r="AI190" s="190"/>
      <c r="AJ190" s="142" t="s">
        <v>14</v>
      </c>
      <c r="AK190" s="142"/>
      <c r="AL190" s="142"/>
      <c r="AM190" s="19"/>
      <c r="AN190" s="19"/>
      <c r="AO190" s="19"/>
      <c r="AP190" s="143" t="s">
        <v>430</v>
      </c>
      <c r="AQ190" s="144"/>
      <c r="AR190" s="144"/>
      <c r="AS190" s="144"/>
      <c r="AT190" s="144"/>
      <c r="AU190" s="144"/>
      <c r="AV190" s="144"/>
      <c r="AW190" s="144"/>
      <c r="AX190" s="144"/>
      <c r="AY190" s="144"/>
      <c r="AZ190" s="144"/>
      <c r="BA190" s="118"/>
      <c r="BB190" s="28"/>
      <c r="BC190" s="28"/>
      <c r="BD190" s="28"/>
      <c r="BE190" s="28"/>
      <c r="BF190" s="28"/>
      <c r="BG190" s="28"/>
      <c r="BH190" s="166">
        <v>387400</v>
      </c>
      <c r="BI190" s="175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166">
        <v>69678</v>
      </c>
      <c r="BV190" s="167"/>
      <c r="BW190" s="167"/>
      <c r="BX190" s="167"/>
      <c r="BY190" s="167"/>
      <c r="BZ190" s="167"/>
      <c r="CA190" s="167"/>
      <c r="CB190" s="167"/>
      <c r="CC190" s="167"/>
      <c r="CD190" s="167"/>
      <c r="CE190" s="167"/>
      <c r="CF190" s="167"/>
      <c r="CG190" s="167"/>
      <c r="CH190" s="167"/>
      <c r="CI190" s="166">
        <f t="shared" si="14"/>
        <v>317722</v>
      </c>
      <c r="CJ190" s="167"/>
      <c r="CK190" s="167"/>
      <c r="CL190" s="167"/>
      <c r="CM190" s="167"/>
      <c r="CN190" s="167"/>
      <c r="CO190" s="167"/>
      <c r="CP190" s="167"/>
      <c r="CQ190" s="167"/>
      <c r="CR190" s="167"/>
      <c r="CS190" s="167"/>
      <c r="CT190" s="168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</row>
    <row r="191" spans="1:188" s="24" customFormat="1" ht="27.75" customHeight="1">
      <c r="A191" s="187" t="s">
        <v>146</v>
      </c>
      <c r="B191" s="188"/>
      <c r="C191" s="188"/>
      <c r="D191" s="188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Q191" s="188"/>
      <c r="R191" s="188"/>
      <c r="S191" s="188"/>
      <c r="T191" s="188"/>
      <c r="U191" s="188"/>
      <c r="V191" s="188"/>
      <c r="W191" s="188"/>
      <c r="X191" s="188"/>
      <c r="Y191" s="188"/>
      <c r="Z191" s="188"/>
      <c r="AA191" s="188"/>
      <c r="AB191" s="188"/>
      <c r="AC191" s="188"/>
      <c r="AD191" s="188"/>
      <c r="AE191" s="188"/>
      <c r="AF191" s="188"/>
      <c r="AG191" s="188"/>
      <c r="AH191" s="188"/>
      <c r="AI191" s="188"/>
      <c r="AJ191" s="142" t="s">
        <v>14</v>
      </c>
      <c r="AK191" s="142"/>
      <c r="AL191" s="142"/>
      <c r="AM191" s="19"/>
      <c r="AN191" s="19"/>
      <c r="AO191" s="19"/>
      <c r="AP191" s="143" t="s">
        <v>431</v>
      </c>
      <c r="AQ191" s="144"/>
      <c r="AR191" s="144"/>
      <c r="AS191" s="144"/>
      <c r="AT191" s="144"/>
      <c r="AU191" s="144"/>
      <c r="AV191" s="144"/>
      <c r="AW191" s="144"/>
      <c r="AX191" s="144"/>
      <c r="AY191" s="144"/>
      <c r="AZ191" s="144"/>
      <c r="BA191" s="118"/>
      <c r="BB191" s="28"/>
      <c r="BC191" s="28"/>
      <c r="BD191" s="28"/>
      <c r="BE191" s="28"/>
      <c r="BF191" s="28"/>
      <c r="BG191" s="28"/>
      <c r="BH191" s="166">
        <v>132500</v>
      </c>
      <c r="BI191" s="175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166">
        <v>29856.33</v>
      </c>
      <c r="BV191" s="167"/>
      <c r="BW191" s="167"/>
      <c r="BX191" s="167"/>
      <c r="BY191" s="167"/>
      <c r="BZ191" s="167"/>
      <c r="CA191" s="167"/>
      <c r="CB191" s="167"/>
      <c r="CC191" s="167"/>
      <c r="CD191" s="167"/>
      <c r="CE191" s="167"/>
      <c r="CF191" s="167"/>
      <c r="CG191" s="167"/>
      <c r="CH191" s="167"/>
      <c r="CI191" s="166">
        <f t="shared" si="14"/>
        <v>102643.67</v>
      </c>
      <c r="CJ191" s="167"/>
      <c r="CK191" s="167"/>
      <c r="CL191" s="167"/>
      <c r="CM191" s="167"/>
      <c r="CN191" s="167"/>
      <c r="CO191" s="167"/>
      <c r="CP191" s="167"/>
      <c r="CQ191" s="167"/>
      <c r="CR191" s="167"/>
      <c r="CS191" s="167"/>
      <c r="CT191" s="168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</row>
    <row r="192" spans="1:188" s="24" customFormat="1" ht="18" customHeight="1">
      <c r="A192" s="189" t="s">
        <v>258</v>
      </c>
      <c r="B192" s="190"/>
      <c r="C192" s="190"/>
      <c r="D192" s="190"/>
      <c r="E192" s="190"/>
      <c r="F192" s="190"/>
      <c r="G192" s="190"/>
      <c r="H192" s="190"/>
      <c r="I192" s="190"/>
      <c r="J192" s="190"/>
      <c r="K192" s="190"/>
      <c r="L192" s="190"/>
      <c r="M192" s="190"/>
      <c r="N192" s="190"/>
      <c r="O192" s="190"/>
      <c r="P192" s="190"/>
      <c r="Q192" s="190"/>
      <c r="R192" s="190"/>
      <c r="S192" s="190"/>
      <c r="T192" s="190"/>
      <c r="U192" s="190"/>
      <c r="V192" s="190"/>
      <c r="W192" s="190"/>
      <c r="X192" s="190"/>
      <c r="Y192" s="190"/>
      <c r="Z192" s="190"/>
      <c r="AA192" s="190"/>
      <c r="AB192" s="190"/>
      <c r="AC192" s="190"/>
      <c r="AD192" s="190"/>
      <c r="AE192" s="190"/>
      <c r="AF192" s="190"/>
      <c r="AG192" s="190"/>
      <c r="AH192" s="190"/>
      <c r="AI192" s="190"/>
      <c r="AJ192" s="142" t="s">
        <v>14</v>
      </c>
      <c r="AK192" s="142"/>
      <c r="AL192" s="142"/>
      <c r="AM192" s="19"/>
      <c r="AN192" s="19"/>
      <c r="AO192" s="19"/>
      <c r="AP192" s="143" t="s">
        <v>432</v>
      </c>
      <c r="AQ192" s="144"/>
      <c r="AR192" s="144"/>
      <c r="AS192" s="144"/>
      <c r="AT192" s="144"/>
      <c r="AU192" s="144"/>
      <c r="AV192" s="144"/>
      <c r="AW192" s="144"/>
      <c r="AX192" s="144"/>
      <c r="AY192" s="144"/>
      <c r="AZ192" s="144"/>
      <c r="BA192" s="118"/>
      <c r="BB192" s="28"/>
      <c r="BC192" s="28"/>
      <c r="BD192" s="28"/>
      <c r="BE192" s="28"/>
      <c r="BF192" s="28"/>
      <c r="BG192" s="28"/>
      <c r="BH192" s="166">
        <f>BH197+BH193+BH194+BH195+BH196</f>
        <v>357000</v>
      </c>
      <c r="BI192" s="175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166">
        <f>BU193+BU194+BU195+BU196+BU197</f>
        <v>129725.64</v>
      </c>
      <c r="BV192" s="167"/>
      <c r="BW192" s="167"/>
      <c r="BX192" s="167"/>
      <c r="BY192" s="167"/>
      <c r="BZ192" s="167"/>
      <c r="CA192" s="167"/>
      <c r="CB192" s="167"/>
      <c r="CC192" s="167"/>
      <c r="CD192" s="167"/>
      <c r="CE192" s="167"/>
      <c r="CF192" s="167"/>
      <c r="CG192" s="167"/>
      <c r="CH192" s="167"/>
      <c r="CI192" s="166">
        <f t="shared" si="14"/>
        <v>227274.36</v>
      </c>
      <c r="CJ192" s="167"/>
      <c r="CK192" s="167"/>
      <c r="CL192" s="167"/>
      <c r="CM192" s="167"/>
      <c r="CN192" s="167"/>
      <c r="CO192" s="167"/>
      <c r="CP192" s="167"/>
      <c r="CQ192" s="167"/>
      <c r="CR192" s="167"/>
      <c r="CS192" s="167"/>
      <c r="CT192" s="168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</row>
    <row r="193" spans="1:188" s="24" customFormat="1" ht="18" customHeight="1">
      <c r="A193" s="169" t="s">
        <v>153</v>
      </c>
      <c r="B193" s="170"/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  <c r="AF193" s="170"/>
      <c r="AG193" s="170"/>
      <c r="AH193" s="170"/>
      <c r="AI193" s="170"/>
      <c r="AJ193" s="142" t="s">
        <v>14</v>
      </c>
      <c r="AK193" s="142"/>
      <c r="AL193" s="142"/>
      <c r="AM193" s="142"/>
      <c r="AN193" s="142"/>
      <c r="AO193" s="142"/>
      <c r="AP193" s="143" t="s">
        <v>433</v>
      </c>
      <c r="AQ193" s="144"/>
      <c r="AR193" s="144"/>
      <c r="AS193" s="144"/>
      <c r="AT193" s="144"/>
      <c r="AU193" s="144"/>
      <c r="AV193" s="144"/>
      <c r="AW193" s="144"/>
      <c r="AX193" s="144"/>
      <c r="AY193" s="144"/>
      <c r="AZ193" s="144"/>
      <c r="BA193" s="118"/>
      <c r="BB193" s="28"/>
      <c r="BC193" s="28"/>
      <c r="BD193" s="28"/>
      <c r="BE193" s="28"/>
      <c r="BF193" s="28"/>
      <c r="BG193" s="28"/>
      <c r="BH193" s="222">
        <v>22000</v>
      </c>
      <c r="BI193" s="223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22">
        <v>2626.34</v>
      </c>
      <c r="BV193" s="228"/>
      <c r="BW193" s="228"/>
      <c r="BX193" s="228"/>
      <c r="BY193" s="228"/>
      <c r="BZ193" s="228"/>
      <c r="CA193" s="228"/>
      <c r="CB193" s="228"/>
      <c r="CC193" s="228"/>
      <c r="CD193" s="228"/>
      <c r="CE193" s="228"/>
      <c r="CF193" s="228"/>
      <c r="CG193" s="228"/>
      <c r="CH193" s="228"/>
      <c r="CI193" s="166">
        <f t="shared" si="14"/>
        <v>19373.66</v>
      </c>
      <c r="CJ193" s="167"/>
      <c r="CK193" s="167"/>
      <c r="CL193" s="167"/>
      <c r="CM193" s="167"/>
      <c r="CN193" s="167"/>
      <c r="CO193" s="167"/>
      <c r="CP193" s="167"/>
      <c r="CQ193" s="167"/>
      <c r="CR193" s="167"/>
      <c r="CS193" s="167"/>
      <c r="CT193" s="168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</row>
    <row r="194" spans="1:188" s="24" customFormat="1" ht="18" customHeight="1">
      <c r="A194" s="169" t="s">
        <v>173</v>
      </c>
      <c r="B194" s="170"/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  <c r="AF194" s="170"/>
      <c r="AG194" s="170"/>
      <c r="AH194" s="170"/>
      <c r="AI194" s="170"/>
      <c r="AJ194" s="142" t="s">
        <v>14</v>
      </c>
      <c r="AK194" s="142"/>
      <c r="AL194" s="142"/>
      <c r="AM194" s="142"/>
      <c r="AN194" s="142"/>
      <c r="AO194" s="142"/>
      <c r="AP194" s="143" t="s">
        <v>434</v>
      </c>
      <c r="AQ194" s="144"/>
      <c r="AR194" s="144"/>
      <c r="AS194" s="144"/>
      <c r="AT194" s="144"/>
      <c r="AU194" s="144"/>
      <c r="AV194" s="144"/>
      <c r="AW194" s="144"/>
      <c r="AX194" s="144"/>
      <c r="AY194" s="144"/>
      <c r="AZ194" s="144"/>
      <c r="BA194" s="118"/>
      <c r="BB194" s="28"/>
      <c r="BC194" s="28"/>
      <c r="BD194" s="28"/>
      <c r="BE194" s="28"/>
      <c r="BF194" s="28"/>
      <c r="BG194" s="28"/>
      <c r="BH194" s="225">
        <v>1000</v>
      </c>
      <c r="BI194" s="226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25">
        <v>0</v>
      </c>
      <c r="BV194" s="227"/>
      <c r="BW194" s="227"/>
      <c r="BX194" s="227"/>
      <c r="BY194" s="227"/>
      <c r="BZ194" s="227"/>
      <c r="CA194" s="227"/>
      <c r="CB194" s="227"/>
      <c r="CC194" s="227"/>
      <c r="CD194" s="227"/>
      <c r="CE194" s="227"/>
      <c r="CF194" s="227"/>
      <c r="CG194" s="227"/>
      <c r="CH194" s="227"/>
      <c r="CI194" s="166">
        <f t="shared" si="14"/>
        <v>1000</v>
      </c>
      <c r="CJ194" s="167"/>
      <c r="CK194" s="167"/>
      <c r="CL194" s="167"/>
      <c r="CM194" s="167"/>
      <c r="CN194" s="167"/>
      <c r="CO194" s="167"/>
      <c r="CP194" s="167"/>
      <c r="CQ194" s="167"/>
      <c r="CR194" s="167"/>
      <c r="CS194" s="167"/>
      <c r="CT194" s="168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</row>
    <row r="195" spans="1:188" s="24" customFormat="1" ht="18" customHeight="1">
      <c r="A195" s="172" t="s">
        <v>154</v>
      </c>
      <c r="B195" s="173"/>
      <c r="C195" s="173"/>
      <c r="D195" s="173"/>
      <c r="E195" s="173"/>
      <c r="F195" s="173"/>
      <c r="G195" s="173"/>
      <c r="H195" s="173"/>
      <c r="I195" s="173"/>
      <c r="J195" s="173"/>
      <c r="K195" s="173"/>
      <c r="L195" s="173"/>
      <c r="M195" s="173"/>
      <c r="N195" s="173"/>
      <c r="O195" s="173"/>
      <c r="P195" s="173"/>
      <c r="Q195" s="173"/>
      <c r="R195" s="173"/>
      <c r="S195" s="173"/>
      <c r="T195" s="173"/>
      <c r="U195" s="173"/>
      <c r="V195" s="173"/>
      <c r="W195" s="173"/>
      <c r="X195" s="173"/>
      <c r="Y195" s="173"/>
      <c r="Z195" s="173"/>
      <c r="AA195" s="173"/>
      <c r="AB195" s="173"/>
      <c r="AC195" s="173"/>
      <c r="AD195" s="173"/>
      <c r="AE195" s="173"/>
      <c r="AF195" s="173"/>
      <c r="AG195" s="173"/>
      <c r="AH195" s="173"/>
      <c r="AI195" s="173"/>
      <c r="AJ195" s="142" t="s">
        <v>14</v>
      </c>
      <c r="AK195" s="142"/>
      <c r="AL195" s="142"/>
      <c r="AM195" s="142"/>
      <c r="AN195" s="142"/>
      <c r="AO195" s="142"/>
      <c r="AP195" s="143" t="s">
        <v>435</v>
      </c>
      <c r="AQ195" s="144"/>
      <c r="AR195" s="144"/>
      <c r="AS195" s="144"/>
      <c r="AT195" s="144"/>
      <c r="AU195" s="144"/>
      <c r="AV195" s="144"/>
      <c r="AW195" s="144"/>
      <c r="AX195" s="144"/>
      <c r="AY195" s="144"/>
      <c r="AZ195" s="144"/>
      <c r="BA195" s="118"/>
      <c r="BB195" s="28"/>
      <c r="BC195" s="28"/>
      <c r="BD195" s="28"/>
      <c r="BE195" s="28"/>
      <c r="BF195" s="28"/>
      <c r="BG195" s="28"/>
      <c r="BH195" s="225">
        <v>78900</v>
      </c>
      <c r="BI195" s="226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25">
        <v>5404.49</v>
      </c>
      <c r="BV195" s="227"/>
      <c r="BW195" s="227"/>
      <c r="BX195" s="227"/>
      <c r="BY195" s="227"/>
      <c r="BZ195" s="227"/>
      <c r="CA195" s="227"/>
      <c r="CB195" s="227"/>
      <c r="CC195" s="227"/>
      <c r="CD195" s="227"/>
      <c r="CE195" s="227"/>
      <c r="CF195" s="227"/>
      <c r="CG195" s="227"/>
      <c r="CH195" s="227"/>
      <c r="CI195" s="166">
        <f t="shared" si="14"/>
        <v>73495.51</v>
      </c>
      <c r="CJ195" s="167"/>
      <c r="CK195" s="167"/>
      <c r="CL195" s="167"/>
      <c r="CM195" s="167"/>
      <c r="CN195" s="167"/>
      <c r="CO195" s="167"/>
      <c r="CP195" s="167"/>
      <c r="CQ195" s="167"/>
      <c r="CR195" s="167"/>
      <c r="CS195" s="167"/>
      <c r="CT195" s="168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</row>
    <row r="196" spans="1:188" s="24" customFormat="1" ht="27.75" customHeight="1">
      <c r="A196" s="172" t="s">
        <v>302</v>
      </c>
      <c r="B196" s="173"/>
      <c r="C196" s="173"/>
      <c r="D196" s="173"/>
      <c r="E196" s="173"/>
      <c r="F196" s="173"/>
      <c r="G196" s="173"/>
      <c r="H196" s="173"/>
      <c r="I196" s="173"/>
      <c r="J196" s="173"/>
      <c r="K196" s="173"/>
      <c r="L196" s="173"/>
      <c r="M196" s="173"/>
      <c r="N196" s="173"/>
      <c r="O196" s="173"/>
      <c r="P196" s="173"/>
      <c r="Q196" s="173"/>
      <c r="R196" s="173"/>
      <c r="S196" s="173"/>
      <c r="T196" s="173"/>
      <c r="U196" s="173"/>
      <c r="V196" s="173"/>
      <c r="W196" s="173"/>
      <c r="X196" s="173"/>
      <c r="Y196" s="173"/>
      <c r="Z196" s="173"/>
      <c r="AA196" s="173"/>
      <c r="AB196" s="173"/>
      <c r="AC196" s="173"/>
      <c r="AD196" s="173"/>
      <c r="AE196" s="173"/>
      <c r="AF196" s="173"/>
      <c r="AG196" s="173"/>
      <c r="AH196" s="173"/>
      <c r="AI196" s="173"/>
      <c r="AJ196" s="142" t="s">
        <v>14</v>
      </c>
      <c r="AK196" s="142"/>
      <c r="AL196" s="142"/>
      <c r="AM196" s="142"/>
      <c r="AN196" s="142"/>
      <c r="AO196" s="142"/>
      <c r="AP196" s="143" t="s">
        <v>436</v>
      </c>
      <c r="AQ196" s="144"/>
      <c r="AR196" s="144"/>
      <c r="AS196" s="144"/>
      <c r="AT196" s="144"/>
      <c r="AU196" s="144"/>
      <c r="AV196" s="144"/>
      <c r="AW196" s="144"/>
      <c r="AX196" s="144"/>
      <c r="AY196" s="144"/>
      <c r="AZ196" s="144"/>
      <c r="BA196" s="118"/>
      <c r="BB196" s="28"/>
      <c r="BC196" s="28"/>
      <c r="BD196" s="28"/>
      <c r="BE196" s="28"/>
      <c r="BF196" s="28"/>
      <c r="BG196" s="28"/>
      <c r="BH196" s="225">
        <v>132300</v>
      </c>
      <c r="BI196" s="226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25">
        <v>115922.93</v>
      </c>
      <c r="BV196" s="227"/>
      <c r="BW196" s="227"/>
      <c r="BX196" s="227"/>
      <c r="BY196" s="227"/>
      <c r="BZ196" s="227"/>
      <c r="CA196" s="227"/>
      <c r="CB196" s="227"/>
      <c r="CC196" s="227"/>
      <c r="CD196" s="227"/>
      <c r="CE196" s="227"/>
      <c r="CF196" s="227"/>
      <c r="CG196" s="227"/>
      <c r="CH196" s="227"/>
      <c r="CI196" s="166">
        <f t="shared" si="14"/>
        <v>16377.070000000007</v>
      </c>
      <c r="CJ196" s="167"/>
      <c r="CK196" s="167"/>
      <c r="CL196" s="167"/>
      <c r="CM196" s="167"/>
      <c r="CN196" s="167"/>
      <c r="CO196" s="167"/>
      <c r="CP196" s="167"/>
      <c r="CQ196" s="167"/>
      <c r="CR196" s="167"/>
      <c r="CS196" s="167"/>
      <c r="CT196" s="168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</row>
    <row r="197" spans="1:188" s="24" customFormat="1" ht="18" customHeight="1">
      <c r="A197" s="189" t="s">
        <v>147</v>
      </c>
      <c r="B197" s="190"/>
      <c r="C197" s="190"/>
      <c r="D197" s="190"/>
      <c r="E197" s="190"/>
      <c r="F197" s="190"/>
      <c r="G197" s="190"/>
      <c r="H197" s="190"/>
      <c r="I197" s="190"/>
      <c r="J197" s="190"/>
      <c r="K197" s="190"/>
      <c r="L197" s="190"/>
      <c r="M197" s="190"/>
      <c r="N197" s="190"/>
      <c r="O197" s="190"/>
      <c r="P197" s="190"/>
      <c r="Q197" s="190"/>
      <c r="R197" s="190"/>
      <c r="S197" s="190"/>
      <c r="T197" s="190"/>
      <c r="U197" s="190"/>
      <c r="V197" s="190"/>
      <c r="W197" s="190"/>
      <c r="X197" s="190"/>
      <c r="Y197" s="190"/>
      <c r="Z197" s="190"/>
      <c r="AA197" s="190"/>
      <c r="AB197" s="190"/>
      <c r="AC197" s="190"/>
      <c r="AD197" s="190"/>
      <c r="AE197" s="190"/>
      <c r="AF197" s="190"/>
      <c r="AG197" s="190"/>
      <c r="AH197" s="190"/>
      <c r="AI197" s="190"/>
      <c r="AJ197" s="142" t="s">
        <v>14</v>
      </c>
      <c r="AK197" s="142"/>
      <c r="AL197" s="142"/>
      <c r="AM197" s="19"/>
      <c r="AN197" s="19"/>
      <c r="AO197" s="19"/>
      <c r="AP197" s="143" t="s">
        <v>437</v>
      </c>
      <c r="AQ197" s="144"/>
      <c r="AR197" s="144"/>
      <c r="AS197" s="144"/>
      <c r="AT197" s="144"/>
      <c r="AU197" s="144"/>
      <c r="AV197" s="144"/>
      <c r="AW197" s="144"/>
      <c r="AX197" s="144"/>
      <c r="AY197" s="144"/>
      <c r="AZ197" s="144"/>
      <c r="BA197" s="118"/>
      <c r="BB197" s="28"/>
      <c r="BC197" s="28"/>
      <c r="BD197" s="28"/>
      <c r="BE197" s="28"/>
      <c r="BF197" s="28"/>
      <c r="BG197" s="28"/>
      <c r="BH197" s="166">
        <v>122800</v>
      </c>
      <c r="BI197" s="175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166">
        <v>5771.88</v>
      </c>
      <c r="BV197" s="167"/>
      <c r="BW197" s="167"/>
      <c r="BX197" s="167"/>
      <c r="BY197" s="167"/>
      <c r="BZ197" s="167"/>
      <c r="CA197" s="167"/>
      <c r="CB197" s="167"/>
      <c r="CC197" s="167"/>
      <c r="CD197" s="167"/>
      <c r="CE197" s="167"/>
      <c r="CF197" s="167"/>
      <c r="CG197" s="167"/>
      <c r="CH197" s="167"/>
      <c r="CI197" s="166">
        <f t="shared" si="14"/>
        <v>117028.12</v>
      </c>
      <c r="CJ197" s="167"/>
      <c r="CK197" s="167"/>
      <c r="CL197" s="167"/>
      <c r="CM197" s="167"/>
      <c r="CN197" s="167"/>
      <c r="CO197" s="167"/>
      <c r="CP197" s="167"/>
      <c r="CQ197" s="167"/>
      <c r="CR197" s="167"/>
      <c r="CS197" s="167"/>
      <c r="CT197" s="168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</row>
    <row r="198" spans="1:188" s="24" customFormat="1" ht="18" customHeight="1">
      <c r="A198" s="189" t="s">
        <v>163</v>
      </c>
      <c r="B198" s="190"/>
      <c r="C198" s="190"/>
      <c r="D198" s="190"/>
      <c r="E198" s="190"/>
      <c r="F198" s="190"/>
      <c r="G198" s="190"/>
      <c r="H198" s="190"/>
      <c r="I198" s="190"/>
      <c r="J198" s="190"/>
      <c r="K198" s="190"/>
      <c r="L198" s="190"/>
      <c r="M198" s="190"/>
      <c r="N198" s="190"/>
      <c r="O198" s="190"/>
      <c r="P198" s="190"/>
      <c r="Q198" s="190"/>
      <c r="R198" s="190"/>
      <c r="S198" s="190"/>
      <c r="T198" s="190"/>
      <c r="U198" s="190"/>
      <c r="V198" s="190"/>
      <c r="W198" s="190"/>
      <c r="X198" s="190"/>
      <c r="Y198" s="190"/>
      <c r="Z198" s="190"/>
      <c r="AA198" s="190"/>
      <c r="AB198" s="190"/>
      <c r="AC198" s="190"/>
      <c r="AD198" s="190"/>
      <c r="AE198" s="190"/>
      <c r="AF198" s="190"/>
      <c r="AG198" s="190"/>
      <c r="AH198" s="190"/>
      <c r="AI198" s="190"/>
      <c r="AJ198" s="142" t="s">
        <v>14</v>
      </c>
      <c r="AK198" s="142"/>
      <c r="AL198" s="142"/>
      <c r="AM198" s="19"/>
      <c r="AN198" s="19"/>
      <c r="AO198" s="19"/>
      <c r="AP198" s="143" t="s">
        <v>438</v>
      </c>
      <c r="AQ198" s="144"/>
      <c r="AR198" s="144"/>
      <c r="AS198" s="144"/>
      <c r="AT198" s="144"/>
      <c r="AU198" s="144"/>
      <c r="AV198" s="144"/>
      <c r="AW198" s="144"/>
      <c r="AX198" s="144"/>
      <c r="AY198" s="144"/>
      <c r="AZ198" s="144"/>
      <c r="BA198" s="118"/>
      <c r="BB198" s="28"/>
      <c r="BC198" s="28"/>
      <c r="BD198" s="28"/>
      <c r="BE198" s="28"/>
      <c r="BF198" s="28"/>
      <c r="BG198" s="28"/>
      <c r="BH198" s="166">
        <v>5000</v>
      </c>
      <c r="BI198" s="175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166">
        <v>0.12</v>
      </c>
      <c r="BV198" s="167"/>
      <c r="BW198" s="167"/>
      <c r="BX198" s="167"/>
      <c r="BY198" s="167"/>
      <c r="BZ198" s="167"/>
      <c r="CA198" s="167"/>
      <c r="CB198" s="167"/>
      <c r="CC198" s="167"/>
      <c r="CD198" s="167"/>
      <c r="CE198" s="167"/>
      <c r="CF198" s="167"/>
      <c r="CG198" s="167"/>
      <c r="CH198" s="167"/>
      <c r="CI198" s="166">
        <f aca="true" t="shared" si="15" ref="CI198:CI208">BH198-BU198</f>
        <v>4999.88</v>
      </c>
      <c r="CJ198" s="167"/>
      <c r="CK198" s="167"/>
      <c r="CL198" s="167"/>
      <c r="CM198" s="167"/>
      <c r="CN198" s="167"/>
      <c r="CO198" s="167"/>
      <c r="CP198" s="167"/>
      <c r="CQ198" s="167"/>
      <c r="CR198" s="167"/>
      <c r="CS198" s="167"/>
      <c r="CT198" s="168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</row>
    <row r="199" spans="1:188" s="24" customFormat="1" ht="25.5" customHeight="1">
      <c r="A199" s="187" t="s">
        <v>157</v>
      </c>
      <c r="B199" s="188"/>
      <c r="C199" s="188"/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  <c r="Q199" s="188"/>
      <c r="R199" s="188"/>
      <c r="S199" s="188"/>
      <c r="T199" s="188"/>
      <c r="U199" s="188"/>
      <c r="V199" s="188"/>
      <c r="W199" s="188"/>
      <c r="X199" s="188"/>
      <c r="Y199" s="188"/>
      <c r="Z199" s="188"/>
      <c r="AA199" s="188"/>
      <c r="AB199" s="188"/>
      <c r="AC199" s="188"/>
      <c r="AD199" s="188"/>
      <c r="AE199" s="188"/>
      <c r="AF199" s="188"/>
      <c r="AG199" s="188"/>
      <c r="AH199" s="188"/>
      <c r="AI199" s="188"/>
      <c r="AJ199" s="142" t="s">
        <v>14</v>
      </c>
      <c r="AK199" s="142"/>
      <c r="AL199" s="142"/>
      <c r="AM199" s="19"/>
      <c r="AN199" s="19"/>
      <c r="AO199" s="19"/>
      <c r="AP199" s="143" t="s">
        <v>439</v>
      </c>
      <c r="AQ199" s="144"/>
      <c r="AR199" s="144"/>
      <c r="AS199" s="144"/>
      <c r="AT199" s="144"/>
      <c r="AU199" s="144"/>
      <c r="AV199" s="144"/>
      <c r="AW199" s="144"/>
      <c r="AX199" s="144"/>
      <c r="AY199" s="144"/>
      <c r="AZ199" s="144"/>
      <c r="BA199" s="118"/>
      <c r="BB199" s="28"/>
      <c r="BC199" s="28"/>
      <c r="BD199" s="28"/>
      <c r="BE199" s="28"/>
      <c r="BF199" s="28"/>
      <c r="BG199" s="28"/>
      <c r="BH199" s="166">
        <f>BH200+BH201</f>
        <v>59100</v>
      </c>
      <c r="BI199" s="175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166">
        <f>BU200+BU201</f>
        <v>2547.2</v>
      </c>
      <c r="BV199" s="167"/>
      <c r="BW199" s="167"/>
      <c r="BX199" s="167"/>
      <c r="BY199" s="167"/>
      <c r="BZ199" s="167"/>
      <c r="CA199" s="167"/>
      <c r="CB199" s="167"/>
      <c r="CC199" s="167"/>
      <c r="CD199" s="167"/>
      <c r="CE199" s="167"/>
      <c r="CF199" s="167"/>
      <c r="CG199" s="167"/>
      <c r="CH199" s="167"/>
      <c r="CI199" s="166">
        <f t="shared" si="15"/>
        <v>56552.8</v>
      </c>
      <c r="CJ199" s="167"/>
      <c r="CK199" s="167"/>
      <c r="CL199" s="167"/>
      <c r="CM199" s="167"/>
      <c r="CN199" s="167"/>
      <c r="CO199" s="167"/>
      <c r="CP199" s="167"/>
      <c r="CQ199" s="167"/>
      <c r="CR199" s="167"/>
      <c r="CS199" s="167"/>
      <c r="CT199" s="168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</row>
    <row r="200" spans="1:188" s="24" customFormat="1" ht="27" customHeight="1">
      <c r="A200" s="187" t="s">
        <v>158</v>
      </c>
      <c r="B200" s="188"/>
      <c r="C200" s="188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  <c r="R200" s="188"/>
      <c r="S200" s="188"/>
      <c r="T200" s="188"/>
      <c r="U200" s="188"/>
      <c r="V200" s="188"/>
      <c r="W200" s="188"/>
      <c r="X200" s="188"/>
      <c r="Y200" s="188"/>
      <c r="Z200" s="188"/>
      <c r="AA200" s="188"/>
      <c r="AB200" s="188"/>
      <c r="AC200" s="188"/>
      <c r="AD200" s="188"/>
      <c r="AE200" s="188"/>
      <c r="AF200" s="188"/>
      <c r="AG200" s="188"/>
      <c r="AH200" s="188"/>
      <c r="AI200" s="188"/>
      <c r="AJ200" s="142" t="s">
        <v>14</v>
      </c>
      <c r="AK200" s="142"/>
      <c r="AL200" s="142"/>
      <c r="AM200" s="19"/>
      <c r="AN200" s="19"/>
      <c r="AO200" s="19"/>
      <c r="AP200" s="143" t="s">
        <v>440</v>
      </c>
      <c r="AQ200" s="144"/>
      <c r="AR200" s="144"/>
      <c r="AS200" s="144"/>
      <c r="AT200" s="144"/>
      <c r="AU200" s="144"/>
      <c r="AV200" s="144"/>
      <c r="AW200" s="144"/>
      <c r="AX200" s="144"/>
      <c r="AY200" s="144"/>
      <c r="AZ200" s="144"/>
      <c r="BA200" s="118"/>
      <c r="BB200" s="28"/>
      <c r="BC200" s="28"/>
      <c r="BD200" s="28"/>
      <c r="BE200" s="28"/>
      <c r="BF200" s="28"/>
      <c r="BG200" s="28"/>
      <c r="BH200" s="166">
        <v>51100</v>
      </c>
      <c r="BI200" s="175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166">
        <v>1051.4</v>
      </c>
      <c r="BV200" s="167"/>
      <c r="BW200" s="167"/>
      <c r="BX200" s="167"/>
      <c r="BY200" s="167"/>
      <c r="BZ200" s="167"/>
      <c r="CA200" s="167"/>
      <c r="CB200" s="167"/>
      <c r="CC200" s="167"/>
      <c r="CD200" s="167"/>
      <c r="CE200" s="167"/>
      <c r="CF200" s="167"/>
      <c r="CG200" s="167"/>
      <c r="CH200" s="167"/>
      <c r="CI200" s="166">
        <f t="shared" si="15"/>
        <v>50048.6</v>
      </c>
      <c r="CJ200" s="167"/>
      <c r="CK200" s="167"/>
      <c r="CL200" s="167"/>
      <c r="CM200" s="167"/>
      <c r="CN200" s="167"/>
      <c r="CO200" s="167"/>
      <c r="CP200" s="167"/>
      <c r="CQ200" s="167"/>
      <c r="CR200" s="167"/>
      <c r="CS200" s="167"/>
      <c r="CT200" s="168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</row>
    <row r="201" spans="1:188" s="24" customFormat="1" ht="30" customHeight="1">
      <c r="A201" s="187" t="s">
        <v>159</v>
      </c>
      <c r="B201" s="188"/>
      <c r="C201" s="188"/>
      <c r="D201" s="188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P201" s="188"/>
      <c r="Q201" s="188"/>
      <c r="R201" s="188"/>
      <c r="S201" s="188"/>
      <c r="T201" s="188"/>
      <c r="U201" s="188"/>
      <c r="V201" s="188"/>
      <c r="W201" s="188"/>
      <c r="X201" s="188"/>
      <c r="Y201" s="188"/>
      <c r="Z201" s="188"/>
      <c r="AA201" s="188"/>
      <c r="AB201" s="188"/>
      <c r="AC201" s="188"/>
      <c r="AD201" s="188"/>
      <c r="AE201" s="188"/>
      <c r="AF201" s="188"/>
      <c r="AG201" s="188"/>
      <c r="AH201" s="188"/>
      <c r="AI201" s="188"/>
      <c r="AJ201" s="142" t="s">
        <v>14</v>
      </c>
      <c r="AK201" s="142"/>
      <c r="AL201" s="142"/>
      <c r="AM201" s="19"/>
      <c r="AN201" s="19"/>
      <c r="AO201" s="19"/>
      <c r="AP201" s="143" t="s">
        <v>441</v>
      </c>
      <c r="AQ201" s="144"/>
      <c r="AR201" s="144"/>
      <c r="AS201" s="144"/>
      <c r="AT201" s="144"/>
      <c r="AU201" s="144"/>
      <c r="AV201" s="144"/>
      <c r="AW201" s="144"/>
      <c r="AX201" s="144"/>
      <c r="AY201" s="144"/>
      <c r="AZ201" s="144"/>
      <c r="BA201" s="118"/>
      <c r="BB201" s="28"/>
      <c r="BC201" s="28"/>
      <c r="BD201" s="28"/>
      <c r="BE201" s="28"/>
      <c r="BF201" s="28"/>
      <c r="BG201" s="28"/>
      <c r="BH201" s="166">
        <v>8000</v>
      </c>
      <c r="BI201" s="175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166">
        <v>1495.8</v>
      </c>
      <c r="BV201" s="167"/>
      <c r="BW201" s="167"/>
      <c r="BX201" s="167"/>
      <c r="BY201" s="167"/>
      <c r="BZ201" s="167"/>
      <c r="CA201" s="167"/>
      <c r="CB201" s="167"/>
      <c r="CC201" s="167"/>
      <c r="CD201" s="167"/>
      <c r="CE201" s="167"/>
      <c r="CF201" s="167"/>
      <c r="CG201" s="167"/>
      <c r="CH201" s="167"/>
      <c r="CI201" s="166">
        <f t="shared" si="15"/>
        <v>6504.2</v>
      </c>
      <c r="CJ201" s="167"/>
      <c r="CK201" s="167"/>
      <c r="CL201" s="167"/>
      <c r="CM201" s="167"/>
      <c r="CN201" s="167"/>
      <c r="CO201" s="167"/>
      <c r="CP201" s="167"/>
      <c r="CQ201" s="167"/>
      <c r="CR201" s="167"/>
      <c r="CS201" s="167"/>
      <c r="CT201" s="168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</row>
    <row r="202" spans="1:188" s="24" customFormat="1" ht="18" customHeight="1">
      <c r="A202" s="169" t="s">
        <v>203</v>
      </c>
      <c r="B202" s="170"/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  <c r="X202" s="170"/>
      <c r="Y202" s="170"/>
      <c r="Z202" s="170"/>
      <c r="AA202" s="170"/>
      <c r="AB202" s="170"/>
      <c r="AC202" s="170"/>
      <c r="AD202" s="170"/>
      <c r="AE202" s="170"/>
      <c r="AF202" s="170"/>
      <c r="AG202" s="170"/>
      <c r="AH202" s="170"/>
      <c r="AI202" s="170"/>
      <c r="AJ202" s="142" t="s">
        <v>14</v>
      </c>
      <c r="AK202" s="142"/>
      <c r="AL202" s="142"/>
      <c r="AM202" s="19"/>
      <c r="AN202" s="19"/>
      <c r="AO202" s="19"/>
      <c r="AP202" s="142" t="s">
        <v>442</v>
      </c>
      <c r="AQ202" s="142"/>
      <c r="AR202" s="142"/>
      <c r="AS202" s="142"/>
      <c r="AT202" s="142"/>
      <c r="AU202" s="142"/>
      <c r="AV202" s="142"/>
      <c r="AW202" s="142"/>
      <c r="AX202" s="142"/>
      <c r="AY202" s="142"/>
      <c r="AZ202" s="142"/>
      <c r="BA202" s="142"/>
      <c r="BB202" s="28"/>
      <c r="BC202" s="28"/>
      <c r="BD202" s="28"/>
      <c r="BE202" s="28"/>
      <c r="BF202" s="28"/>
      <c r="BG202" s="28"/>
      <c r="BH202" s="166">
        <f aca="true" t="shared" si="16" ref="BH202:BH207">BH203</f>
        <v>30000</v>
      </c>
      <c r="BI202" s="175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166">
        <f aca="true" t="shared" si="17" ref="BU202:BU207">BU203</f>
        <v>3240</v>
      </c>
      <c r="BV202" s="167"/>
      <c r="BW202" s="167"/>
      <c r="BX202" s="167"/>
      <c r="BY202" s="167"/>
      <c r="BZ202" s="167"/>
      <c r="CA202" s="167"/>
      <c r="CB202" s="167"/>
      <c r="CC202" s="167"/>
      <c r="CD202" s="167"/>
      <c r="CE202" s="167"/>
      <c r="CF202" s="167"/>
      <c r="CG202" s="167"/>
      <c r="CH202" s="167"/>
      <c r="CI202" s="166">
        <f t="shared" si="15"/>
        <v>26760</v>
      </c>
      <c r="CJ202" s="167"/>
      <c r="CK202" s="167"/>
      <c r="CL202" s="167"/>
      <c r="CM202" s="167"/>
      <c r="CN202" s="167"/>
      <c r="CO202" s="167"/>
      <c r="CP202" s="167"/>
      <c r="CQ202" s="167"/>
      <c r="CR202" s="167"/>
      <c r="CS202" s="167"/>
      <c r="CT202" s="168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</row>
    <row r="203" spans="1:188" s="24" customFormat="1" ht="35.25" customHeight="1">
      <c r="A203" s="172" t="s">
        <v>443</v>
      </c>
      <c r="B203" s="173"/>
      <c r="C203" s="173"/>
      <c r="D203" s="173"/>
      <c r="E203" s="173"/>
      <c r="F203" s="173"/>
      <c r="G203" s="173"/>
      <c r="H203" s="173"/>
      <c r="I203" s="173"/>
      <c r="J203" s="173"/>
      <c r="K203" s="173"/>
      <c r="L203" s="173"/>
      <c r="M203" s="173"/>
      <c r="N203" s="173"/>
      <c r="O203" s="173"/>
      <c r="P203" s="173"/>
      <c r="Q203" s="173"/>
      <c r="R203" s="173"/>
      <c r="S203" s="173"/>
      <c r="T203" s="173"/>
      <c r="U203" s="173"/>
      <c r="V203" s="173"/>
      <c r="W203" s="173"/>
      <c r="X203" s="173"/>
      <c r="Y203" s="173"/>
      <c r="Z203" s="173"/>
      <c r="AA203" s="173"/>
      <c r="AB203" s="173"/>
      <c r="AC203" s="173"/>
      <c r="AD203" s="173"/>
      <c r="AE203" s="173"/>
      <c r="AF203" s="173"/>
      <c r="AG203" s="173"/>
      <c r="AH203" s="173"/>
      <c r="AI203" s="173"/>
      <c r="AJ203" s="142" t="s">
        <v>14</v>
      </c>
      <c r="AK203" s="142"/>
      <c r="AL203" s="142"/>
      <c r="AM203" s="19"/>
      <c r="AN203" s="19"/>
      <c r="AO203" s="19"/>
      <c r="AP203" s="142" t="s">
        <v>444</v>
      </c>
      <c r="AQ203" s="142"/>
      <c r="AR203" s="142"/>
      <c r="AS203" s="142"/>
      <c r="AT203" s="142"/>
      <c r="AU203" s="142"/>
      <c r="AV203" s="142"/>
      <c r="AW203" s="142"/>
      <c r="AX203" s="142"/>
      <c r="AY203" s="142"/>
      <c r="AZ203" s="142"/>
      <c r="BA203" s="142"/>
      <c r="BB203" s="28"/>
      <c r="BC203" s="28"/>
      <c r="BD203" s="28"/>
      <c r="BE203" s="28"/>
      <c r="BF203" s="28"/>
      <c r="BG203" s="28"/>
      <c r="BH203" s="166">
        <f t="shared" si="16"/>
        <v>30000</v>
      </c>
      <c r="BI203" s="175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166">
        <f t="shared" si="17"/>
        <v>3240</v>
      </c>
      <c r="BV203" s="167"/>
      <c r="BW203" s="167"/>
      <c r="BX203" s="167"/>
      <c r="BY203" s="167"/>
      <c r="BZ203" s="167"/>
      <c r="CA203" s="167"/>
      <c r="CB203" s="167"/>
      <c r="CC203" s="167"/>
      <c r="CD203" s="167"/>
      <c r="CE203" s="167"/>
      <c r="CF203" s="167"/>
      <c r="CG203" s="167"/>
      <c r="CH203" s="167"/>
      <c r="CI203" s="166">
        <f t="shared" si="15"/>
        <v>26760</v>
      </c>
      <c r="CJ203" s="167"/>
      <c r="CK203" s="167"/>
      <c r="CL203" s="167"/>
      <c r="CM203" s="167"/>
      <c r="CN203" s="167"/>
      <c r="CO203" s="167"/>
      <c r="CP203" s="167"/>
      <c r="CQ203" s="167"/>
      <c r="CR203" s="167"/>
      <c r="CS203" s="167"/>
      <c r="CT203" s="168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</row>
    <row r="204" spans="1:188" s="79" customFormat="1" ht="29.25" customHeight="1">
      <c r="A204" s="196" t="s">
        <v>401</v>
      </c>
      <c r="B204" s="197"/>
      <c r="C204" s="197"/>
      <c r="D204" s="197"/>
      <c r="E204" s="197"/>
      <c r="F204" s="197"/>
      <c r="G204" s="197"/>
      <c r="H204" s="197"/>
      <c r="I204" s="197"/>
      <c r="J204" s="197"/>
      <c r="K204" s="197"/>
      <c r="L204" s="197"/>
      <c r="M204" s="197"/>
      <c r="N204" s="197"/>
      <c r="O204" s="197"/>
      <c r="P204" s="197"/>
      <c r="Q204" s="197"/>
      <c r="R204" s="197"/>
      <c r="S204" s="197"/>
      <c r="T204" s="197"/>
      <c r="U204" s="197"/>
      <c r="V204" s="197"/>
      <c r="W204" s="197"/>
      <c r="X204" s="197"/>
      <c r="Y204" s="197"/>
      <c r="Z204" s="197"/>
      <c r="AA204" s="197"/>
      <c r="AB204" s="197"/>
      <c r="AC204" s="197"/>
      <c r="AD204" s="197"/>
      <c r="AE204" s="197"/>
      <c r="AF204" s="197"/>
      <c r="AG204" s="197"/>
      <c r="AH204" s="197"/>
      <c r="AI204" s="198"/>
      <c r="AJ204" s="200" t="s">
        <v>14</v>
      </c>
      <c r="AK204" s="201"/>
      <c r="AL204" s="202"/>
      <c r="AM204" s="30"/>
      <c r="AN204" s="30"/>
      <c r="AO204" s="30"/>
      <c r="AP204" s="199" t="s">
        <v>446</v>
      </c>
      <c r="AQ204" s="199"/>
      <c r="AR204" s="199"/>
      <c r="AS204" s="199"/>
      <c r="AT204" s="199"/>
      <c r="AU204" s="199"/>
      <c r="AV204" s="199"/>
      <c r="AW204" s="199"/>
      <c r="AX204" s="199"/>
      <c r="AY204" s="199"/>
      <c r="AZ204" s="199"/>
      <c r="BA204" s="199"/>
      <c r="BB204" s="31"/>
      <c r="BC204" s="31"/>
      <c r="BD204" s="31"/>
      <c r="BE204" s="31"/>
      <c r="BF204" s="31"/>
      <c r="BG204" s="31"/>
      <c r="BH204" s="180">
        <f t="shared" si="16"/>
        <v>30000</v>
      </c>
      <c r="BI204" s="182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180">
        <f t="shared" si="17"/>
        <v>3240</v>
      </c>
      <c r="BV204" s="181"/>
      <c r="BW204" s="181"/>
      <c r="BX204" s="181"/>
      <c r="BY204" s="181"/>
      <c r="BZ204" s="181"/>
      <c r="CA204" s="181"/>
      <c r="CB204" s="181"/>
      <c r="CC204" s="181"/>
      <c r="CD204" s="181"/>
      <c r="CE204" s="181"/>
      <c r="CF204" s="181"/>
      <c r="CG204" s="181"/>
      <c r="CH204" s="182"/>
      <c r="CI204" s="180">
        <f t="shared" si="15"/>
        <v>26760</v>
      </c>
      <c r="CJ204" s="181"/>
      <c r="CK204" s="181"/>
      <c r="CL204" s="181"/>
      <c r="CM204" s="181"/>
      <c r="CN204" s="181"/>
      <c r="CO204" s="181"/>
      <c r="CP204" s="181"/>
      <c r="CQ204" s="181"/>
      <c r="CR204" s="181"/>
      <c r="CS204" s="181"/>
      <c r="CT204" s="183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  <c r="FO204" s="78"/>
      <c r="FP204" s="78"/>
      <c r="FQ204" s="78"/>
      <c r="FR204" s="78"/>
      <c r="FS204" s="78"/>
      <c r="FT204" s="78"/>
      <c r="FU204" s="78"/>
      <c r="FV204" s="78"/>
      <c r="FW204" s="78"/>
      <c r="FX204" s="78"/>
      <c r="FY204" s="78"/>
      <c r="FZ204" s="78"/>
      <c r="GA204" s="78"/>
      <c r="GB204" s="78"/>
      <c r="GC204" s="78"/>
      <c r="GD204" s="78"/>
      <c r="GE204" s="78"/>
      <c r="GF204" s="78"/>
    </row>
    <row r="205" spans="1:188" s="73" customFormat="1" ht="56.25" customHeight="1">
      <c r="A205" s="191" t="s">
        <v>445</v>
      </c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2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293"/>
      <c r="AJ205" s="193" t="s">
        <v>14</v>
      </c>
      <c r="AK205" s="194"/>
      <c r="AL205" s="195"/>
      <c r="AM205" s="116"/>
      <c r="AN205" s="116"/>
      <c r="AO205" s="116"/>
      <c r="AP205" s="184" t="s">
        <v>447</v>
      </c>
      <c r="AQ205" s="184"/>
      <c r="AR205" s="184"/>
      <c r="AS205" s="184"/>
      <c r="AT205" s="184"/>
      <c r="AU205" s="184"/>
      <c r="AV205" s="184"/>
      <c r="AW205" s="184"/>
      <c r="AX205" s="184"/>
      <c r="AY205" s="184"/>
      <c r="AZ205" s="184"/>
      <c r="BA205" s="184"/>
      <c r="BB205" s="114"/>
      <c r="BC205" s="114"/>
      <c r="BD205" s="114"/>
      <c r="BE205" s="114"/>
      <c r="BF205" s="114"/>
      <c r="BG205" s="114"/>
      <c r="BH205" s="177">
        <f t="shared" si="16"/>
        <v>30000</v>
      </c>
      <c r="BI205" s="185"/>
      <c r="BJ205" s="117"/>
      <c r="BK205" s="117"/>
      <c r="BL205" s="117"/>
      <c r="BM205" s="117"/>
      <c r="BN205" s="117"/>
      <c r="BO205" s="117"/>
      <c r="BP205" s="117"/>
      <c r="BQ205" s="117"/>
      <c r="BR205" s="117"/>
      <c r="BS205" s="117"/>
      <c r="BT205" s="117"/>
      <c r="BU205" s="177">
        <f t="shared" si="17"/>
        <v>3240</v>
      </c>
      <c r="BV205" s="178"/>
      <c r="BW205" s="178"/>
      <c r="BX205" s="178"/>
      <c r="BY205" s="178"/>
      <c r="BZ205" s="178"/>
      <c r="CA205" s="178"/>
      <c r="CB205" s="178"/>
      <c r="CC205" s="178"/>
      <c r="CD205" s="178"/>
      <c r="CE205" s="178"/>
      <c r="CF205" s="178"/>
      <c r="CG205" s="178"/>
      <c r="CH205" s="185"/>
      <c r="CI205" s="177">
        <f t="shared" si="15"/>
        <v>26760</v>
      </c>
      <c r="CJ205" s="178"/>
      <c r="CK205" s="178"/>
      <c r="CL205" s="178"/>
      <c r="CM205" s="178"/>
      <c r="CN205" s="178"/>
      <c r="CO205" s="178"/>
      <c r="CP205" s="178"/>
      <c r="CQ205" s="178"/>
      <c r="CR205" s="178"/>
      <c r="CS205" s="178"/>
      <c r="CT205" s="179"/>
      <c r="CU205" s="72"/>
      <c r="CV205" s="72"/>
      <c r="CW205" s="72"/>
      <c r="CX205" s="72"/>
      <c r="CY205" s="72"/>
      <c r="CZ205" s="72"/>
      <c r="DA205" s="72"/>
      <c r="DB205" s="72"/>
      <c r="DC205" s="72"/>
      <c r="DD205" s="72"/>
      <c r="DE205" s="72"/>
      <c r="DF205" s="72"/>
      <c r="DG205" s="72"/>
      <c r="DH205" s="72"/>
      <c r="DI205" s="72"/>
      <c r="DJ205" s="72"/>
      <c r="DK205" s="72"/>
      <c r="DL205" s="72"/>
      <c r="DM205" s="72"/>
      <c r="DN205" s="72"/>
      <c r="DO205" s="72"/>
      <c r="DP205" s="72"/>
      <c r="DQ205" s="72"/>
      <c r="DR205" s="72"/>
      <c r="DS205" s="72"/>
      <c r="DT205" s="72"/>
      <c r="DU205" s="72"/>
      <c r="DV205" s="72"/>
      <c r="DW205" s="72"/>
      <c r="DX205" s="72"/>
      <c r="DY205" s="72"/>
      <c r="DZ205" s="72"/>
      <c r="EA205" s="72"/>
      <c r="EB205" s="72"/>
      <c r="EC205" s="72"/>
      <c r="ED205" s="72"/>
      <c r="EE205" s="72"/>
      <c r="EF205" s="72"/>
      <c r="EG205" s="72"/>
      <c r="EH205" s="72"/>
      <c r="EI205" s="72"/>
      <c r="EJ205" s="72"/>
      <c r="EK205" s="72"/>
      <c r="EL205" s="72"/>
      <c r="EM205" s="72"/>
      <c r="EN205" s="72"/>
      <c r="EO205" s="72"/>
      <c r="EP205" s="72"/>
      <c r="EQ205" s="72"/>
      <c r="ER205" s="72"/>
      <c r="ES205" s="72"/>
      <c r="ET205" s="72"/>
      <c r="EU205" s="72"/>
      <c r="EV205" s="72"/>
      <c r="EW205" s="72"/>
      <c r="EX205" s="72"/>
      <c r="EY205" s="72"/>
      <c r="EZ205" s="72"/>
      <c r="FA205" s="72"/>
      <c r="FB205" s="72"/>
      <c r="FC205" s="72"/>
      <c r="FD205" s="72"/>
      <c r="FE205" s="72"/>
      <c r="FF205" s="72"/>
      <c r="FG205" s="72"/>
      <c r="FH205" s="72"/>
      <c r="FI205" s="72"/>
      <c r="FJ205" s="72"/>
      <c r="FK205" s="72"/>
      <c r="FL205" s="72"/>
      <c r="FM205" s="72"/>
      <c r="FN205" s="72"/>
      <c r="FO205" s="72"/>
      <c r="FP205" s="72"/>
      <c r="FQ205" s="72"/>
      <c r="FR205" s="72"/>
      <c r="FS205" s="72"/>
      <c r="FT205" s="72"/>
      <c r="FU205" s="72"/>
      <c r="FV205" s="72"/>
      <c r="FW205" s="72"/>
      <c r="FX205" s="72"/>
      <c r="FY205" s="72"/>
      <c r="FZ205" s="72"/>
      <c r="GA205" s="72"/>
      <c r="GB205" s="72"/>
      <c r="GC205" s="72"/>
      <c r="GD205" s="72"/>
      <c r="GE205" s="72"/>
      <c r="GF205" s="72"/>
    </row>
    <row r="206" spans="1:188" s="73" customFormat="1" ht="27.75" customHeight="1">
      <c r="A206" s="187" t="s">
        <v>141</v>
      </c>
      <c r="B206" s="188"/>
      <c r="C206" s="188"/>
      <c r="D206" s="188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  <c r="P206" s="188"/>
      <c r="Q206" s="188"/>
      <c r="R206" s="188"/>
      <c r="S206" s="188"/>
      <c r="T206" s="188"/>
      <c r="U206" s="188"/>
      <c r="V206" s="188"/>
      <c r="W206" s="188"/>
      <c r="X206" s="188"/>
      <c r="Y206" s="188"/>
      <c r="Z206" s="188"/>
      <c r="AA206" s="188"/>
      <c r="AB206" s="188"/>
      <c r="AC206" s="188"/>
      <c r="AD206" s="188"/>
      <c r="AE206" s="188"/>
      <c r="AF206" s="188"/>
      <c r="AG206" s="188"/>
      <c r="AH206" s="188"/>
      <c r="AI206" s="294"/>
      <c r="AJ206" s="143" t="s">
        <v>14</v>
      </c>
      <c r="AK206" s="144"/>
      <c r="AL206" s="118"/>
      <c r="AM206" s="19"/>
      <c r="AN206" s="19"/>
      <c r="AO206" s="19"/>
      <c r="AP206" s="142" t="s">
        <v>448</v>
      </c>
      <c r="AQ206" s="142"/>
      <c r="AR206" s="142"/>
      <c r="AS206" s="142"/>
      <c r="AT206" s="142"/>
      <c r="AU206" s="142"/>
      <c r="AV206" s="142"/>
      <c r="AW206" s="142"/>
      <c r="AX206" s="142"/>
      <c r="AY206" s="142"/>
      <c r="AZ206" s="142"/>
      <c r="BA206" s="142"/>
      <c r="BB206" s="28"/>
      <c r="BC206" s="28"/>
      <c r="BD206" s="28"/>
      <c r="BE206" s="28"/>
      <c r="BF206" s="28"/>
      <c r="BG206" s="28"/>
      <c r="BH206" s="166">
        <f t="shared" si="16"/>
        <v>30000</v>
      </c>
      <c r="BI206" s="175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166">
        <f t="shared" si="17"/>
        <v>3240</v>
      </c>
      <c r="BV206" s="167"/>
      <c r="BW206" s="167"/>
      <c r="BX206" s="167"/>
      <c r="BY206" s="167"/>
      <c r="BZ206" s="167"/>
      <c r="CA206" s="167"/>
      <c r="CB206" s="167"/>
      <c r="CC206" s="167"/>
      <c r="CD206" s="167"/>
      <c r="CE206" s="167"/>
      <c r="CF206" s="167"/>
      <c r="CG206" s="167"/>
      <c r="CH206" s="175"/>
      <c r="CI206" s="166">
        <f t="shared" si="15"/>
        <v>26760</v>
      </c>
      <c r="CJ206" s="167"/>
      <c r="CK206" s="167"/>
      <c r="CL206" s="167"/>
      <c r="CM206" s="167"/>
      <c r="CN206" s="167"/>
      <c r="CO206" s="167"/>
      <c r="CP206" s="167"/>
      <c r="CQ206" s="167"/>
      <c r="CR206" s="167"/>
      <c r="CS206" s="167"/>
      <c r="CT206" s="168"/>
      <c r="CU206" s="72"/>
      <c r="CV206" s="72"/>
      <c r="CW206" s="72"/>
      <c r="CX206" s="72"/>
      <c r="CY206" s="72"/>
      <c r="CZ206" s="72"/>
      <c r="DA206" s="72"/>
      <c r="DB206" s="72"/>
      <c r="DC206" s="72"/>
      <c r="DD206" s="72"/>
      <c r="DE206" s="72"/>
      <c r="DF206" s="72"/>
      <c r="DG206" s="72"/>
      <c r="DH206" s="72"/>
      <c r="DI206" s="72"/>
      <c r="DJ206" s="72"/>
      <c r="DK206" s="72"/>
      <c r="DL206" s="72"/>
      <c r="DM206" s="72"/>
      <c r="DN206" s="72"/>
      <c r="DO206" s="72"/>
      <c r="DP206" s="72"/>
      <c r="DQ206" s="72"/>
      <c r="DR206" s="72"/>
      <c r="DS206" s="72"/>
      <c r="DT206" s="72"/>
      <c r="DU206" s="72"/>
      <c r="DV206" s="72"/>
      <c r="DW206" s="72"/>
      <c r="DX206" s="72"/>
      <c r="DY206" s="72"/>
      <c r="DZ206" s="72"/>
      <c r="EA206" s="72"/>
      <c r="EB206" s="72"/>
      <c r="EC206" s="72"/>
      <c r="ED206" s="72"/>
      <c r="EE206" s="72"/>
      <c r="EF206" s="72"/>
      <c r="EG206" s="72"/>
      <c r="EH206" s="72"/>
      <c r="EI206" s="72"/>
      <c r="EJ206" s="72"/>
      <c r="EK206" s="72"/>
      <c r="EL206" s="72"/>
      <c r="EM206" s="72"/>
      <c r="EN206" s="72"/>
      <c r="EO206" s="72"/>
      <c r="EP206" s="72"/>
      <c r="EQ206" s="72"/>
      <c r="ER206" s="72"/>
      <c r="ES206" s="72"/>
      <c r="ET206" s="72"/>
      <c r="EU206" s="72"/>
      <c r="EV206" s="72"/>
      <c r="EW206" s="72"/>
      <c r="EX206" s="72"/>
      <c r="EY206" s="72"/>
      <c r="EZ206" s="72"/>
      <c r="FA206" s="72"/>
      <c r="FB206" s="72"/>
      <c r="FC206" s="72"/>
      <c r="FD206" s="72"/>
      <c r="FE206" s="72"/>
      <c r="FF206" s="72"/>
      <c r="FG206" s="72"/>
      <c r="FH206" s="72"/>
      <c r="FI206" s="72"/>
      <c r="FJ206" s="72"/>
      <c r="FK206" s="72"/>
      <c r="FL206" s="72"/>
      <c r="FM206" s="72"/>
      <c r="FN206" s="72"/>
      <c r="FO206" s="72"/>
      <c r="FP206" s="72"/>
      <c r="FQ206" s="72"/>
      <c r="FR206" s="72"/>
      <c r="FS206" s="72"/>
      <c r="FT206" s="72"/>
      <c r="FU206" s="72"/>
      <c r="FV206" s="72"/>
      <c r="FW206" s="72"/>
      <c r="FX206" s="72"/>
      <c r="FY206" s="72"/>
      <c r="FZ206" s="72"/>
      <c r="GA206" s="72"/>
      <c r="GB206" s="72"/>
      <c r="GC206" s="72"/>
      <c r="GD206" s="72"/>
      <c r="GE206" s="72"/>
      <c r="GF206" s="72"/>
    </row>
    <row r="207" spans="1:188" s="73" customFormat="1" ht="24.75" customHeight="1">
      <c r="A207" s="172" t="s">
        <v>142</v>
      </c>
      <c r="B207" s="173"/>
      <c r="C207" s="173"/>
      <c r="D207" s="173"/>
      <c r="E207" s="173"/>
      <c r="F207" s="173"/>
      <c r="G207" s="173"/>
      <c r="H207" s="173"/>
      <c r="I207" s="173"/>
      <c r="J207" s="173"/>
      <c r="K207" s="173"/>
      <c r="L207" s="173"/>
      <c r="M207" s="173"/>
      <c r="N207" s="173"/>
      <c r="O207" s="173"/>
      <c r="P207" s="173"/>
      <c r="Q207" s="173"/>
      <c r="R207" s="173"/>
      <c r="S207" s="173"/>
      <c r="T207" s="173"/>
      <c r="U207" s="173"/>
      <c r="V207" s="173"/>
      <c r="W207" s="173"/>
      <c r="X207" s="173"/>
      <c r="Y207" s="173"/>
      <c r="Z207" s="173"/>
      <c r="AA207" s="173"/>
      <c r="AB207" s="173"/>
      <c r="AC207" s="173"/>
      <c r="AD207" s="173"/>
      <c r="AE207" s="173"/>
      <c r="AF207" s="173"/>
      <c r="AG207" s="173"/>
      <c r="AH207" s="173"/>
      <c r="AI207" s="186"/>
      <c r="AJ207" s="143" t="s">
        <v>14</v>
      </c>
      <c r="AK207" s="144"/>
      <c r="AL207" s="118"/>
      <c r="AM207" s="19"/>
      <c r="AN207" s="19"/>
      <c r="AO207" s="19"/>
      <c r="AP207" s="142" t="s">
        <v>449</v>
      </c>
      <c r="AQ207" s="142"/>
      <c r="AR207" s="142"/>
      <c r="AS207" s="142"/>
      <c r="AT207" s="142"/>
      <c r="AU207" s="142"/>
      <c r="AV207" s="142"/>
      <c r="AW207" s="142"/>
      <c r="AX207" s="142"/>
      <c r="AY207" s="142"/>
      <c r="AZ207" s="142"/>
      <c r="BA207" s="142"/>
      <c r="BB207" s="28"/>
      <c r="BC207" s="28"/>
      <c r="BD207" s="28"/>
      <c r="BE207" s="28"/>
      <c r="BF207" s="28"/>
      <c r="BG207" s="28"/>
      <c r="BH207" s="166">
        <f t="shared" si="16"/>
        <v>30000</v>
      </c>
      <c r="BI207" s="175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166">
        <f t="shared" si="17"/>
        <v>3240</v>
      </c>
      <c r="BV207" s="167"/>
      <c r="BW207" s="167"/>
      <c r="BX207" s="167"/>
      <c r="BY207" s="167"/>
      <c r="BZ207" s="167"/>
      <c r="CA207" s="167"/>
      <c r="CB207" s="167"/>
      <c r="CC207" s="167"/>
      <c r="CD207" s="167"/>
      <c r="CE207" s="167"/>
      <c r="CF207" s="167"/>
      <c r="CG207" s="167"/>
      <c r="CH207" s="175"/>
      <c r="CI207" s="166">
        <f t="shared" si="15"/>
        <v>26760</v>
      </c>
      <c r="CJ207" s="167"/>
      <c r="CK207" s="167"/>
      <c r="CL207" s="167"/>
      <c r="CM207" s="167"/>
      <c r="CN207" s="167"/>
      <c r="CO207" s="167"/>
      <c r="CP207" s="167"/>
      <c r="CQ207" s="167"/>
      <c r="CR207" s="167"/>
      <c r="CS207" s="167"/>
      <c r="CT207" s="168"/>
      <c r="CU207" s="72"/>
      <c r="CV207" s="72"/>
      <c r="CW207" s="72"/>
      <c r="CX207" s="72"/>
      <c r="CY207" s="72"/>
      <c r="CZ207" s="72"/>
      <c r="DA207" s="72"/>
      <c r="DB207" s="72"/>
      <c r="DC207" s="72"/>
      <c r="DD207" s="72"/>
      <c r="DE207" s="72"/>
      <c r="DF207" s="72"/>
      <c r="DG207" s="72"/>
      <c r="DH207" s="72"/>
      <c r="DI207" s="72"/>
      <c r="DJ207" s="72"/>
      <c r="DK207" s="72"/>
      <c r="DL207" s="72"/>
      <c r="DM207" s="72"/>
      <c r="DN207" s="72"/>
      <c r="DO207" s="72"/>
      <c r="DP207" s="72"/>
      <c r="DQ207" s="72"/>
      <c r="DR207" s="72"/>
      <c r="DS207" s="72"/>
      <c r="DT207" s="72"/>
      <c r="DU207" s="72"/>
      <c r="DV207" s="72"/>
      <c r="DW207" s="72"/>
      <c r="DX207" s="72"/>
      <c r="DY207" s="72"/>
      <c r="DZ207" s="72"/>
      <c r="EA207" s="72"/>
      <c r="EB207" s="72"/>
      <c r="EC207" s="72"/>
      <c r="ED207" s="72"/>
      <c r="EE207" s="72"/>
      <c r="EF207" s="72"/>
      <c r="EG207" s="72"/>
      <c r="EH207" s="72"/>
      <c r="EI207" s="72"/>
      <c r="EJ207" s="72"/>
      <c r="EK207" s="72"/>
      <c r="EL207" s="72"/>
      <c r="EM207" s="72"/>
      <c r="EN207" s="72"/>
      <c r="EO207" s="72"/>
      <c r="EP207" s="72"/>
      <c r="EQ207" s="72"/>
      <c r="ER207" s="72"/>
      <c r="ES207" s="72"/>
      <c r="ET207" s="72"/>
      <c r="EU207" s="72"/>
      <c r="EV207" s="72"/>
      <c r="EW207" s="72"/>
      <c r="EX207" s="72"/>
      <c r="EY207" s="72"/>
      <c r="EZ207" s="72"/>
      <c r="FA207" s="72"/>
      <c r="FB207" s="72"/>
      <c r="FC207" s="72"/>
      <c r="FD207" s="72"/>
      <c r="FE207" s="72"/>
      <c r="FF207" s="72"/>
      <c r="FG207" s="72"/>
      <c r="FH207" s="72"/>
      <c r="FI207" s="72"/>
      <c r="FJ207" s="72"/>
      <c r="FK207" s="72"/>
      <c r="FL207" s="72"/>
      <c r="FM207" s="72"/>
      <c r="FN207" s="72"/>
      <c r="FO207" s="72"/>
      <c r="FP207" s="72"/>
      <c r="FQ207" s="72"/>
      <c r="FR207" s="72"/>
      <c r="FS207" s="72"/>
      <c r="FT207" s="72"/>
      <c r="FU207" s="72"/>
      <c r="FV207" s="72"/>
      <c r="FW207" s="72"/>
      <c r="FX207" s="72"/>
      <c r="FY207" s="72"/>
      <c r="FZ207" s="72"/>
      <c r="GA207" s="72"/>
      <c r="GB207" s="72"/>
      <c r="GC207" s="72"/>
      <c r="GD207" s="72"/>
      <c r="GE207" s="72"/>
      <c r="GF207" s="72"/>
    </row>
    <row r="208" spans="1:188" s="73" customFormat="1" ht="20.25" customHeight="1">
      <c r="A208" s="172" t="s">
        <v>163</v>
      </c>
      <c r="B208" s="173"/>
      <c r="C208" s="173"/>
      <c r="D208" s="173"/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  <c r="Q208" s="173"/>
      <c r="R208" s="173"/>
      <c r="S208" s="173"/>
      <c r="T208" s="173"/>
      <c r="U208" s="173"/>
      <c r="V208" s="173"/>
      <c r="W208" s="173"/>
      <c r="X208" s="173"/>
      <c r="Y208" s="173"/>
      <c r="Z208" s="173"/>
      <c r="AA208" s="173"/>
      <c r="AB208" s="173"/>
      <c r="AC208" s="173"/>
      <c r="AD208" s="173"/>
      <c r="AE208" s="173"/>
      <c r="AF208" s="173"/>
      <c r="AG208" s="173"/>
      <c r="AH208" s="173"/>
      <c r="AI208" s="186"/>
      <c r="AJ208" s="143" t="s">
        <v>14</v>
      </c>
      <c r="AK208" s="144"/>
      <c r="AL208" s="118"/>
      <c r="AM208" s="19"/>
      <c r="AN208" s="19"/>
      <c r="AO208" s="19"/>
      <c r="AP208" s="142" t="s">
        <v>450</v>
      </c>
      <c r="AQ208" s="142"/>
      <c r="AR208" s="142"/>
      <c r="AS208" s="142"/>
      <c r="AT208" s="142"/>
      <c r="AU208" s="142"/>
      <c r="AV208" s="142"/>
      <c r="AW208" s="142"/>
      <c r="AX208" s="142"/>
      <c r="AY208" s="142"/>
      <c r="AZ208" s="142"/>
      <c r="BA208" s="142"/>
      <c r="BB208" s="28"/>
      <c r="BC208" s="28"/>
      <c r="BD208" s="28"/>
      <c r="BE208" s="28"/>
      <c r="BF208" s="28"/>
      <c r="BG208" s="28"/>
      <c r="BH208" s="166">
        <v>30000</v>
      </c>
      <c r="BI208" s="175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166">
        <v>3240</v>
      </c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75"/>
      <c r="CI208" s="166">
        <f t="shared" si="15"/>
        <v>26760</v>
      </c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8"/>
      <c r="CU208" s="72"/>
      <c r="CV208" s="72"/>
      <c r="CW208" s="72"/>
      <c r="CX208" s="72"/>
      <c r="CY208" s="72"/>
      <c r="CZ208" s="72"/>
      <c r="DA208" s="72"/>
      <c r="DB208" s="72"/>
      <c r="DC208" s="72"/>
      <c r="DD208" s="72"/>
      <c r="DE208" s="72"/>
      <c r="DF208" s="72"/>
      <c r="DG208" s="72"/>
      <c r="DH208" s="72"/>
      <c r="DI208" s="72"/>
      <c r="DJ208" s="72"/>
      <c r="DK208" s="72"/>
      <c r="DL208" s="72"/>
      <c r="DM208" s="72"/>
      <c r="DN208" s="72"/>
      <c r="DO208" s="72"/>
      <c r="DP208" s="72"/>
      <c r="DQ208" s="72"/>
      <c r="DR208" s="72"/>
      <c r="DS208" s="72"/>
      <c r="DT208" s="72"/>
      <c r="DU208" s="72"/>
      <c r="DV208" s="72"/>
      <c r="DW208" s="72"/>
      <c r="DX208" s="72"/>
      <c r="DY208" s="72"/>
      <c r="DZ208" s="72"/>
      <c r="EA208" s="72"/>
      <c r="EB208" s="72"/>
      <c r="EC208" s="72"/>
      <c r="ED208" s="72"/>
      <c r="EE208" s="72"/>
      <c r="EF208" s="72"/>
      <c r="EG208" s="72"/>
      <c r="EH208" s="72"/>
      <c r="EI208" s="72"/>
      <c r="EJ208" s="72"/>
      <c r="EK208" s="72"/>
      <c r="EL208" s="72"/>
      <c r="EM208" s="72"/>
      <c r="EN208" s="72"/>
      <c r="EO208" s="72"/>
      <c r="EP208" s="72"/>
      <c r="EQ208" s="72"/>
      <c r="ER208" s="72"/>
      <c r="ES208" s="72"/>
      <c r="ET208" s="72"/>
      <c r="EU208" s="72"/>
      <c r="EV208" s="72"/>
      <c r="EW208" s="72"/>
      <c r="EX208" s="72"/>
      <c r="EY208" s="72"/>
      <c r="EZ208" s="72"/>
      <c r="FA208" s="72"/>
      <c r="FB208" s="72"/>
      <c r="FC208" s="72"/>
      <c r="FD208" s="72"/>
      <c r="FE208" s="72"/>
      <c r="FF208" s="72"/>
      <c r="FG208" s="72"/>
      <c r="FH208" s="72"/>
      <c r="FI208" s="72"/>
      <c r="FJ208" s="72"/>
      <c r="FK208" s="72"/>
      <c r="FL208" s="72"/>
      <c r="FM208" s="72"/>
      <c r="FN208" s="72"/>
      <c r="FO208" s="72"/>
      <c r="FP208" s="72"/>
      <c r="FQ208" s="72"/>
      <c r="FR208" s="72"/>
      <c r="FS208" s="72"/>
      <c r="FT208" s="72"/>
      <c r="FU208" s="72"/>
      <c r="FV208" s="72"/>
      <c r="FW208" s="72"/>
      <c r="FX208" s="72"/>
      <c r="FY208" s="72"/>
      <c r="FZ208" s="72"/>
      <c r="GA208" s="72"/>
      <c r="GB208" s="72"/>
      <c r="GC208" s="72"/>
      <c r="GD208" s="72"/>
      <c r="GE208" s="72"/>
      <c r="GF208" s="72"/>
    </row>
    <row r="209" spans="1:188" s="48" customFormat="1" ht="62.25" customHeight="1">
      <c r="A209" s="287" t="s">
        <v>452</v>
      </c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  <c r="AA209" s="123"/>
      <c r="AB209" s="123"/>
      <c r="AC209" s="123"/>
      <c r="AD209" s="123"/>
      <c r="AE209" s="123"/>
      <c r="AF209" s="123"/>
      <c r="AG209" s="123"/>
      <c r="AH209" s="123"/>
      <c r="AI209" s="123"/>
      <c r="AJ209" s="213" t="s">
        <v>14</v>
      </c>
      <c r="AK209" s="213"/>
      <c r="AL209" s="213"/>
      <c r="AM209" s="54"/>
      <c r="AN209" s="54"/>
      <c r="AO209" s="54"/>
      <c r="AP209" s="213" t="s">
        <v>512</v>
      </c>
      <c r="AQ209" s="213"/>
      <c r="AR209" s="213"/>
      <c r="AS209" s="213"/>
      <c r="AT209" s="213"/>
      <c r="AU209" s="213"/>
      <c r="AV209" s="213"/>
      <c r="AW209" s="213"/>
      <c r="AX209" s="213"/>
      <c r="AY209" s="213"/>
      <c r="AZ209" s="213"/>
      <c r="BA209" s="213"/>
      <c r="BB209" s="52"/>
      <c r="BC209" s="52"/>
      <c r="BD209" s="52"/>
      <c r="BE209" s="52"/>
      <c r="BF209" s="52"/>
      <c r="BG209" s="52"/>
      <c r="BH209" s="214">
        <f>BH210</f>
        <v>944700</v>
      </c>
      <c r="BI209" s="215"/>
      <c r="BJ209" s="46"/>
      <c r="BK209" s="46"/>
      <c r="BL209" s="46"/>
      <c r="BM209" s="46"/>
      <c r="BN209" s="46"/>
      <c r="BO209" s="46"/>
      <c r="BP209" s="46"/>
      <c r="BQ209" s="46"/>
      <c r="BR209" s="46"/>
      <c r="BS209" s="46"/>
      <c r="BT209" s="46"/>
      <c r="BU209" s="214">
        <f>BU210</f>
        <v>43500</v>
      </c>
      <c r="BV209" s="264"/>
      <c r="BW209" s="264"/>
      <c r="BX209" s="264"/>
      <c r="BY209" s="264"/>
      <c r="BZ209" s="264"/>
      <c r="CA209" s="264"/>
      <c r="CB209" s="264"/>
      <c r="CC209" s="264"/>
      <c r="CD209" s="264"/>
      <c r="CE209" s="264"/>
      <c r="CF209" s="264"/>
      <c r="CG209" s="264"/>
      <c r="CH209" s="264"/>
      <c r="CI209" s="214">
        <f>BH209-BU209</f>
        <v>901200</v>
      </c>
      <c r="CJ209" s="264"/>
      <c r="CK209" s="264"/>
      <c r="CL209" s="264"/>
      <c r="CM209" s="264"/>
      <c r="CN209" s="264"/>
      <c r="CO209" s="264"/>
      <c r="CP209" s="264"/>
      <c r="CQ209" s="264"/>
      <c r="CR209" s="264"/>
      <c r="CS209" s="264"/>
      <c r="CT209" s="295"/>
      <c r="CU209" s="47"/>
      <c r="CV209" s="47"/>
      <c r="CW209" s="47"/>
      <c r="CX209" s="47"/>
      <c r="CY209" s="47"/>
      <c r="CZ209" s="47"/>
      <c r="DA209" s="47"/>
      <c r="DB209" s="47"/>
      <c r="DC209" s="47"/>
      <c r="DD209" s="47"/>
      <c r="DE209" s="47"/>
      <c r="DF209" s="47"/>
      <c r="DG209" s="47"/>
      <c r="DH209" s="47"/>
      <c r="DI209" s="47"/>
      <c r="DJ209" s="47"/>
      <c r="DK209" s="47"/>
      <c r="DL209" s="47"/>
      <c r="DM209" s="47"/>
      <c r="DN209" s="47"/>
      <c r="DO209" s="47"/>
      <c r="DP209" s="47"/>
      <c r="DQ209" s="47"/>
      <c r="DR209" s="47"/>
      <c r="DS209" s="47"/>
      <c r="DT209" s="47"/>
      <c r="DU209" s="47"/>
      <c r="DV209" s="47"/>
      <c r="DW209" s="47"/>
      <c r="DX209" s="47"/>
      <c r="DY209" s="47"/>
      <c r="DZ209" s="47"/>
      <c r="EA209" s="47"/>
      <c r="EB209" s="47"/>
      <c r="EC209" s="47"/>
      <c r="ED209" s="47"/>
      <c r="EE209" s="47"/>
      <c r="EF209" s="47"/>
      <c r="EG209" s="47"/>
      <c r="EH209" s="47"/>
      <c r="EI209" s="47"/>
      <c r="EJ209" s="47"/>
      <c r="EK209" s="47"/>
      <c r="EL209" s="47"/>
      <c r="EM209" s="47"/>
      <c r="EN209" s="47"/>
      <c r="EO209" s="47"/>
      <c r="EP209" s="47"/>
      <c r="EQ209" s="47"/>
      <c r="ER209" s="47"/>
      <c r="ES209" s="47"/>
      <c r="ET209" s="47"/>
      <c r="EU209" s="47"/>
      <c r="EV209" s="47"/>
      <c r="EW209" s="47"/>
      <c r="EX209" s="47"/>
      <c r="EY209" s="47"/>
      <c r="EZ209" s="47"/>
      <c r="FA209" s="47"/>
      <c r="FB209" s="47"/>
      <c r="FC209" s="47"/>
      <c r="FD209" s="47"/>
      <c r="FE209" s="47"/>
      <c r="FF209" s="47"/>
      <c r="FG209" s="47"/>
      <c r="FH209" s="47"/>
      <c r="FI209" s="47"/>
      <c r="FJ209" s="47"/>
      <c r="FK209" s="47"/>
      <c r="FL209" s="47"/>
      <c r="FM209" s="47"/>
      <c r="FN209" s="47"/>
      <c r="FO209" s="47"/>
      <c r="FP209" s="47"/>
      <c r="FQ209" s="47"/>
      <c r="FR209" s="47"/>
      <c r="FS209" s="47"/>
      <c r="FT209" s="47"/>
      <c r="FU209" s="47"/>
      <c r="FV209" s="47"/>
      <c r="FW209" s="47"/>
      <c r="FX209" s="47"/>
      <c r="FY209" s="47"/>
      <c r="FZ209" s="47"/>
      <c r="GA209" s="47"/>
      <c r="GB209" s="47"/>
      <c r="GC209" s="47"/>
      <c r="GD209" s="47"/>
      <c r="GE209" s="47"/>
      <c r="GF209" s="47"/>
    </row>
    <row r="210" spans="1:188" s="24" customFormat="1" ht="28.5" customHeight="1">
      <c r="A210" s="270" t="s">
        <v>453</v>
      </c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  <c r="U210" s="129"/>
      <c r="V210" s="129"/>
      <c r="W210" s="129"/>
      <c r="X210" s="129"/>
      <c r="Y210" s="129"/>
      <c r="Z210" s="129"/>
      <c r="AA210" s="129"/>
      <c r="AB210" s="129"/>
      <c r="AC210" s="129"/>
      <c r="AD210" s="129"/>
      <c r="AE210" s="129"/>
      <c r="AF210" s="129"/>
      <c r="AG210" s="129"/>
      <c r="AH210" s="129"/>
      <c r="AI210" s="129"/>
      <c r="AJ210" s="124" t="s">
        <v>14</v>
      </c>
      <c r="AK210" s="124"/>
      <c r="AL210" s="124"/>
      <c r="AM210" s="15"/>
      <c r="AN210" s="15"/>
      <c r="AO210" s="15"/>
      <c r="AP210" s="124" t="s">
        <v>513</v>
      </c>
      <c r="AQ210" s="124"/>
      <c r="AR210" s="124"/>
      <c r="AS210" s="124"/>
      <c r="AT210" s="124"/>
      <c r="AU210" s="124"/>
      <c r="AV210" s="124"/>
      <c r="AW210" s="124"/>
      <c r="AX210" s="124"/>
      <c r="AY210" s="124"/>
      <c r="AZ210" s="124"/>
      <c r="BA210" s="124"/>
      <c r="BB210" s="81"/>
      <c r="BC210" s="81"/>
      <c r="BD210" s="81"/>
      <c r="BE210" s="81"/>
      <c r="BF210" s="81"/>
      <c r="BG210" s="81"/>
      <c r="BH210" s="119">
        <f>BH211</f>
        <v>944700</v>
      </c>
      <c r="BI210" s="121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19">
        <f>BU211</f>
        <v>43500</v>
      </c>
      <c r="BV210" s="120"/>
      <c r="BW210" s="120"/>
      <c r="BX210" s="120"/>
      <c r="BY210" s="120"/>
      <c r="BZ210" s="120"/>
      <c r="CA210" s="120"/>
      <c r="CB210" s="120"/>
      <c r="CC210" s="120"/>
      <c r="CD210" s="120"/>
      <c r="CE210" s="120"/>
      <c r="CF210" s="120"/>
      <c r="CG210" s="120"/>
      <c r="CH210" s="120"/>
      <c r="CI210" s="119">
        <f>BH210-BU210</f>
        <v>901200</v>
      </c>
      <c r="CJ210" s="120"/>
      <c r="CK210" s="120"/>
      <c r="CL210" s="120"/>
      <c r="CM210" s="120"/>
      <c r="CN210" s="120"/>
      <c r="CO210" s="120"/>
      <c r="CP210" s="120"/>
      <c r="CQ210" s="120"/>
      <c r="CR210" s="120"/>
      <c r="CS210" s="120"/>
      <c r="CT210" s="137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</row>
    <row r="211" spans="1:188" s="24" customFormat="1" ht="28.5" customHeight="1">
      <c r="A211" s="270" t="s">
        <v>188</v>
      </c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  <c r="U211" s="129"/>
      <c r="V211" s="129"/>
      <c r="W211" s="129"/>
      <c r="X211" s="129"/>
      <c r="Y211" s="129"/>
      <c r="Z211" s="129"/>
      <c r="AA211" s="129"/>
      <c r="AB211" s="129"/>
      <c r="AC211" s="129"/>
      <c r="AD211" s="129"/>
      <c r="AE211" s="129"/>
      <c r="AF211" s="129"/>
      <c r="AG211" s="129"/>
      <c r="AH211" s="129"/>
      <c r="AI211" s="129"/>
      <c r="AJ211" s="124" t="s">
        <v>14</v>
      </c>
      <c r="AK211" s="124"/>
      <c r="AL211" s="124"/>
      <c r="AM211" s="15"/>
      <c r="AN211" s="15"/>
      <c r="AO211" s="15"/>
      <c r="AP211" s="124" t="s">
        <v>514</v>
      </c>
      <c r="AQ211" s="124"/>
      <c r="AR211" s="124"/>
      <c r="AS211" s="124"/>
      <c r="AT211" s="124"/>
      <c r="AU211" s="124"/>
      <c r="AV211" s="124"/>
      <c r="AW211" s="124"/>
      <c r="AX211" s="124"/>
      <c r="AY211" s="124"/>
      <c r="AZ211" s="124"/>
      <c r="BA211" s="124"/>
      <c r="BB211" s="81"/>
      <c r="BC211" s="81"/>
      <c r="BD211" s="81"/>
      <c r="BE211" s="81"/>
      <c r="BF211" s="81"/>
      <c r="BG211" s="81"/>
      <c r="BH211" s="119">
        <f>BH212+BH218</f>
        <v>944700</v>
      </c>
      <c r="BI211" s="121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19">
        <f>BU212+BU218</f>
        <v>43500</v>
      </c>
      <c r="BV211" s="120"/>
      <c r="BW211" s="120"/>
      <c r="BX211" s="120"/>
      <c r="BY211" s="120"/>
      <c r="BZ211" s="120"/>
      <c r="CA211" s="120"/>
      <c r="CB211" s="120"/>
      <c r="CC211" s="120"/>
      <c r="CD211" s="120"/>
      <c r="CE211" s="120"/>
      <c r="CF211" s="120"/>
      <c r="CG211" s="120"/>
      <c r="CH211" s="120"/>
      <c r="CI211" s="119">
        <f>BH211-BU211</f>
        <v>901200</v>
      </c>
      <c r="CJ211" s="120"/>
      <c r="CK211" s="120"/>
      <c r="CL211" s="120"/>
      <c r="CM211" s="120"/>
      <c r="CN211" s="120"/>
      <c r="CO211" s="120"/>
      <c r="CP211" s="120"/>
      <c r="CQ211" s="120"/>
      <c r="CR211" s="120"/>
      <c r="CS211" s="120"/>
      <c r="CT211" s="137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</row>
    <row r="212" spans="1:188" s="24" customFormat="1" ht="81.75" customHeight="1">
      <c r="A212" s="270" t="s">
        <v>454</v>
      </c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  <c r="U212" s="129"/>
      <c r="V212" s="129"/>
      <c r="W212" s="129"/>
      <c r="X212" s="129"/>
      <c r="Y212" s="129"/>
      <c r="Z212" s="129"/>
      <c r="AA212" s="129"/>
      <c r="AB212" s="129"/>
      <c r="AC212" s="129"/>
      <c r="AD212" s="129"/>
      <c r="AE212" s="129"/>
      <c r="AF212" s="129"/>
      <c r="AG212" s="129"/>
      <c r="AH212" s="129"/>
      <c r="AI212" s="129"/>
      <c r="AJ212" s="124" t="s">
        <v>14</v>
      </c>
      <c r="AK212" s="124"/>
      <c r="AL212" s="124"/>
      <c r="AM212" s="15"/>
      <c r="AN212" s="15"/>
      <c r="AO212" s="15"/>
      <c r="AP212" s="124" t="s">
        <v>515</v>
      </c>
      <c r="AQ212" s="124"/>
      <c r="AR212" s="124"/>
      <c r="AS212" s="124"/>
      <c r="AT212" s="124"/>
      <c r="AU212" s="124"/>
      <c r="AV212" s="124"/>
      <c r="AW212" s="124"/>
      <c r="AX212" s="124"/>
      <c r="AY212" s="124"/>
      <c r="AZ212" s="124"/>
      <c r="BA212" s="124"/>
      <c r="BB212" s="81"/>
      <c r="BC212" s="81"/>
      <c r="BD212" s="81"/>
      <c r="BE212" s="81"/>
      <c r="BF212" s="81"/>
      <c r="BG212" s="81"/>
      <c r="BH212" s="119">
        <f>BH213</f>
        <v>768700</v>
      </c>
      <c r="BI212" s="121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19">
        <f>BU213</f>
        <v>0</v>
      </c>
      <c r="BV212" s="120"/>
      <c r="BW212" s="120"/>
      <c r="BX212" s="120"/>
      <c r="BY212" s="120"/>
      <c r="BZ212" s="120"/>
      <c r="CA212" s="120"/>
      <c r="CB212" s="120"/>
      <c r="CC212" s="120"/>
      <c r="CD212" s="120"/>
      <c r="CE212" s="120"/>
      <c r="CF212" s="120"/>
      <c r="CG212" s="120"/>
      <c r="CH212" s="120"/>
      <c r="CI212" s="119">
        <f>BH212-BU212</f>
        <v>768700</v>
      </c>
      <c r="CJ212" s="120"/>
      <c r="CK212" s="120"/>
      <c r="CL212" s="120"/>
      <c r="CM212" s="120"/>
      <c r="CN212" s="120"/>
      <c r="CO212" s="120"/>
      <c r="CP212" s="120"/>
      <c r="CQ212" s="120"/>
      <c r="CR212" s="120"/>
      <c r="CS212" s="120"/>
      <c r="CT212" s="137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</row>
    <row r="213" spans="1:188" s="24" customFormat="1" ht="69.75" customHeight="1">
      <c r="A213" s="268" t="s">
        <v>455</v>
      </c>
      <c r="B213" s="269"/>
      <c r="C213" s="269"/>
      <c r="D213" s="269"/>
      <c r="E213" s="269"/>
      <c r="F213" s="269"/>
      <c r="G213" s="269"/>
      <c r="H213" s="269"/>
      <c r="I213" s="269"/>
      <c r="J213" s="269"/>
      <c r="K213" s="269"/>
      <c r="L213" s="269"/>
      <c r="M213" s="269"/>
      <c r="N213" s="269"/>
      <c r="O213" s="269"/>
      <c r="P213" s="269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  <c r="AD213" s="269"/>
      <c r="AE213" s="269"/>
      <c r="AF213" s="269"/>
      <c r="AG213" s="269"/>
      <c r="AH213" s="269"/>
      <c r="AI213" s="269"/>
      <c r="AJ213" s="124" t="s">
        <v>14</v>
      </c>
      <c r="AK213" s="124"/>
      <c r="AL213" s="124"/>
      <c r="AM213" s="82"/>
      <c r="AN213" s="82"/>
      <c r="AO213" s="82"/>
      <c r="AP213" s="124" t="s">
        <v>516</v>
      </c>
      <c r="AQ213" s="124"/>
      <c r="AR213" s="124"/>
      <c r="AS213" s="124"/>
      <c r="AT213" s="124"/>
      <c r="AU213" s="124"/>
      <c r="AV213" s="124"/>
      <c r="AW213" s="124"/>
      <c r="AX213" s="124"/>
      <c r="AY213" s="124"/>
      <c r="AZ213" s="124"/>
      <c r="BA213" s="124"/>
      <c r="BB213" s="83"/>
      <c r="BC213" s="83"/>
      <c r="BD213" s="83"/>
      <c r="BE213" s="83"/>
      <c r="BF213" s="83"/>
      <c r="BG213" s="83"/>
      <c r="BH213" s="119">
        <f>BH214</f>
        <v>768700</v>
      </c>
      <c r="BI213" s="121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19">
        <f>BU214</f>
        <v>0</v>
      </c>
      <c r="BV213" s="120"/>
      <c r="BW213" s="120"/>
      <c r="BX213" s="120"/>
      <c r="BY213" s="120"/>
      <c r="BZ213" s="120"/>
      <c r="CA213" s="120"/>
      <c r="CB213" s="120"/>
      <c r="CC213" s="120"/>
      <c r="CD213" s="120"/>
      <c r="CE213" s="120"/>
      <c r="CF213" s="120"/>
      <c r="CG213" s="120"/>
      <c r="CH213" s="120"/>
      <c r="CI213" s="119">
        <f aca="true" t="shared" si="18" ref="CI213:CI218">BH213-BU213</f>
        <v>768700</v>
      </c>
      <c r="CJ213" s="120"/>
      <c r="CK213" s="120"/>
      <c r="CL213" s="120"/>
      <c r="CM213" s="120"/>
      <c r="CN213" s="120"/>
      <c r="CO213" s="120"/>
      <c r="CP213" s="120"/>
      <c r="CQ213" s="120"/>
      <c r="CR213" s="120"/>
      <c r="CS213" s="120"/>
      <c r="CT213" s="137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</row>
    <row r="214" spans="1:188" s="24" customFormat="1" ht="18" customHeight="1">
      <c r="A214" s="268" t="s">
        <v>117</v>
      </c>
      <c r="B214" s="269"/>
      <c r="C214" s="269"/>
      <c r="D214" s="269"/>
      <c r="E214" s="269"/>
      <c r="F214" s="269"/>
      <c r="G214" s="269"/>
      <c r="H214" s="269"/>
      <c r="I214" s="269"/>
      <c r="J214" s="269"/>
      <c r="K214" s="269"/>
      <c r="L214" s="269"/>
      <c r="M214" s="269"/>
      <c r="N214" s="269"/>
      <c r="O214" s="269"/>
      <c r="P214" s="269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  <c r="AD214" s="269"/>
      <c r="AE214" s="269"/>
      <c r="AF214" s="269"/>
      <c r="AG214" s="269"/>
      <c r="AH214" s="269"/>
      <c r="AI214" s="269"/>
      <c r="AJ214" s="124" t="s">
        <v>14</v>
      </c>
      <c r="AK214" s="124"/>
      <c r="AL214" s="124"/>
      <c r="AM214" s="124"/>
      <c r="AN214" s="124"/>
      <c r="AO214" s="124"/>
      <c r="AP214" s="124" t="s">
        <v>517</v>
      </c>
      <c r="AQ214" s="124"/>
      <c r="AR214" s="124"/>
      <c r="AS214" s="124"/>
      <c r="AT214" s="124"/>
      <c r="AU214" s="124"/>
      <c r="AV214" s="124"/>
      <c r="AW214" s="124"/>
      <c r="AX214" s="124"/>
      <c r="AY214" s="124"/>
      <c r="AZ214" s="124"/>
      <c r="BA214" s="124"/>
      <c r="BB214" s="81"/>
      <c r="BC214" s="81"/>
      <c r="BD214" s="81"/>
      <c r="BE214" s="81"/>
      <c r="BF214" s="81"/>
      <c r="BG214" s="81"/>
      <c r="BH214" s="139">
        <f>BH215</f>
        <v>768700</v>
      </c>
      <c r="BI214" s="139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19">
        <f>BU215</f>
        <v>0</v>
      </c>
      <c r="BV214" s="120"/>
      <c r="BW214" s="120"/>
      <c r="BX214" s="120"/>
      <c r="BY214" s="120"/>
      <c r="BZ214" s="120"/>
      <c r="CA214" s="120"/>
      <c r="CB214" s="120"/>
      <c r="CC214" s="120"/>
      <c r="CD214" s="120"/>
      <c r="CE214" s="120"/>
      <c r="CF214" s="120"/>
      <c r="CG214" s="120"/>
      <c r="CH214" s="120"/>
      <c r="CI214" s="119">
        <f t="shared" si="18"/>
        <v>768700</v>
      </c>
      <c r="CJ214" s="120"/>
      <c r="CK214" s="120"/>
      <c r="CL214" s="120"/>
      <c r="CM214" s="120"/>
      <c r="CN214" s="120"/>
      <c r="CO214" s="120"/>
      <c r="CP214" s="120"/>
      <c r="CQ214" s="120"/>
      <c r="CR214" s="120"/>
      <c r="CS214" s="120"/>
      <c r="CT214" s="137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</row>
    <row r="215" spans="1:188" s="24" customFormat="1" ht="18" customHeight="1">
      <c r="A215" s="268" t="s">
        <v>142</v>
      </c>
      <c r="B215" s="269"/>
      <c r="C215" s="269"/>
      <c r="D215" s="269"/>
      <c r="E215" s="269"/>
      <c r="F215" s="269"/>
      <c r="G215" s="269"/>
      <c r="H215" s="269"/>
      <c r="I215" s="269"/>
      <c r="J215" s="269"/>
      <c r="K215" s="269"/>
      <c r="L215" s="269"/>
      <c r="M215" s="269"/>
      <c r="N215" s="269"/>
      <c r="O215" s="269"/>
      <c r="P215" s="269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  <c r="AD215" s="269"/>
      <c r="AE215" s="269"/>
      <c r="AF215" s="269"/>
      <c r="AG215" s="269"/>
      <c r="AH215" s="269"/>
      <c r="AI215" s="269"/>
      <c r="AJ215" s="124" t="s">
        <v>14</v>
      </c>
      <c r="AK215" s="124"/>
      <c r="AL215" s="124"/>
      <c r="AM215" s="82"/>
      <c r="AN215" s="82"/>
      <c r="AO215" s="82"/>
      <c r="AP215" s="124" t="s">
        <v>518</v>
      </c>
      <c r="AQ215" s="124"/>
      <c r="AR215" s="124"/>
      <c r="AS215" s="124"/>
      <c r="AT215" s="124"/>
      <c r="AU215" s="124"/>
      <c r="AV215" s="124"/>
      <c r="AW215" s="124"/>
      <c r="AX215" s="124"/>
      <c r="AY215" s="124"/>
      <c r="AZ215" s="124"/>
      <c r="BA215" s="124"/>
      <c r="BB215" s="83"/>
      <c r="BC215" s="83"/>
      <c r="BD215" s="83"/>
      <c r="BE215" s="83"/>
      <c r="BF215" s="83"/>
      <c r="BG215" s="83"/>
      <c r="BH215" s="119">
        <f>BH216</f>
        <v>768700</v>
      </c>
      <c r="BI215" s="121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19">
        <f>BU216</f>
        <v>0</v>
      </c>
      <c r="BV215" s="120"/>
      <c r="BW215" s="120"/>
      <c r="BX215" s="120"/>
      <c r="BY215" s="120"/>
      <c r="BZ215" s="120"/>
      <c r="CA215" s="120"/>
      <c r="CB215" s="120"/>
      <c r="CC215" s="120"/>
      <c r="CD215" s="120"/>
      <c r="CE215" s="120"/>
      <c r="CF215" s="120"/>
      <c r="CG215" s="120"/>
      <c r="CH215" s="120"/>
      <c r="CI215" s="119">
        <f t="shared" si="18"/>
        <v>768700</v>
      </c>
      <c r="CJ215" s="120"/>
      <c r="CK215" s="120"/>
      <c r="CL215" s="120"/>
      <c r="CM215" s="120"/>
      <c r="CN215" s="120"/>
      <c r="CO215" s="120"/>
      <c r="CP215" s="120"/>
      <c r="CQ215" s="120"/>
      <c r="CR215" s="120"/>
      <c r="CS215" s="120"/>
      <c r="CT215" s="137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</row>
    <row r="216" spans="1:188" s="24" customFormat="1" ht="29.25" customHeight="1">
      <c r="A216" s="268" t="s">
        <v>456</v>
      </c>
      <c r="B216" s="269"/>
      <c r="C216" s="269"/>
      <c r="D216" s="269"/>
      <c r="E216" s="269"/>
      <c r="F216" s="269"/>
      <c r="G216" s="269"/>
      <c r="H216" s="269"/>
      <c r="I216" s="269"/>
      <c r="J216" s="269"/>
      <c r="K216" s="269"/>
      <c r="L216" s="269"/>
      <c r="M216" s="269"/>
      <c r="N216" s="269"/>
      <c r="O216" s="269"/>
      <c r="P216" s="269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  <c r="AD216" s="269"/>
      <c r="AE216" s="269"/>
      <c r="AF216" s="269"/>
      <c r="AG216" s="269"/>
      <c r="AH216" s="269"/>
      <c r="AI216" s="269"/>
      <c r="AJ216" s="124" t="s">
        <v>14</v>
      </c>
      <c r="AK216" s="124"/>
      <c r="AL216" s="124"/>
      <c r="AM216" s="124"/>
      <c r="AN216" s="124"/>
      <c r="AO216" s="124"/>
      <c r="AP216" s="124" t="s">
        <v>519</v>
      </c>
      <c r="AQ216" s="124"/>
      <c r="AR216" s="124"/>
      <c r="AS216" s="124"/>
      <c r="AT216" s="124"/>
      <c r="AU216" s="124"/>
      <c r="AV216" s="124"/>
      <c r="AW216" s="124"/>
      <c r="AX216" s="124"/>
      <c r="AY216" s="124"/>
      <c r="AZ216" s="124"/>
      <c r="BA216" s="124"/>
      <c r="BB216" s="81"/>
      <c r="BC216" s="81"/>
      <c r="BD216" s="81"/>
      <c r="BE216" s="81"/>
      <c r="BF216" s="81"/>
      <c r="BG216" s="81"/>
      <c r="BH216" s="139">
        <f>BH217</f>
        <v>768700</v>
      </c>
      <c r="BI216" s="139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19">
        <f>BU217</f>
        <v>0</v>
      </c>
      <c r="BV216" s="120"/>
      <c r="BW216" s="120"/>
      <c r="BX216" s="120"/>
      <c r="BY216" s="120"/>
      <c r="BZ216" s="120"/>
      <c r="CA216" s="120"/>
      <c r="CB216" s="120"/>
      <c r="CC216" s="120"/>
      <c r="CD216" s="120"/>
      <c r="CE216" s="120"/>
      <c r="CF216" s="120"/>
      <c r="CG216" s="120"/>
      <c r="CH216" s="120"/>
      <c r="CI216" s="119">
        <f t="shared" si="18"/>
        <v>768700</v>
      </c>
      <c r="CJ216" s="120"/>
      <c r="CK216" s="120"/>
      <c r="CL216" s="120"/>
      <c r="CM216" s="120"/>
      <c r="CN216" s="120"/>
      <c r="CO216" s="120"/>
      <c r="CP216" s="120"/>
      <c r="CQ216" s="120"/>
      <c r="CR216" s="120"/>
      <c r="CS216" s="120"/>
      <c r="CT216" s="137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</row>
    <row r="217" spans="1:188" s="24" customFormat="1" ht="36.75" customHeight="1">
      <c r="A217" s="268" t="s">
        <v>457</v>
      </c>
      <c r="B217" s="269"/>
      <c r="C217" s="269"/>
      <c r="D217" s="269"/>
      <c r="E217" s="269"/>
      <c r="F217" s="269"/>
      <c r="G217" s="269"/>
      <c r="H217" s="269"/>
      <c r="I217" s="269"/>
      <c r="J217" s="269"/>
      <c r="K217" s="269"/>
      <c r="L217" s="269"/>
      <c r="M217" s="269"/>
      <c r="N217" s="269"/>
      <c r="O217" s="269"/>
      <c r="P217" s="269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  <c r="AD217" s="269"/>
      <c r="AE217" s="269"/>
      <c r="AF217" s="269"/>
      <c r="AG217" s="269"/>
      <c r="AH217" s="269"/>
      <c r="AI217" s="269"/>
      <c r="AJ217" s="124" t="s">
        <v>14</v>
      </c>
      <c r="AK217" s="124"/>
      <c r="AL217" s="124"/>
      <c r="AM217" s="82"/>
      <c r="AN217" s="82"/>
      <c r="AO217" s="82"/>
      <c r="AP217" s="124" t="s">
        <v>520</v>
      </c>
      <c r="AQ217" s="124"/>
      <c r="AR217" s="124"/>
      <c r="AS217" s="124"/>
      <c r="AT217" s="124"/>
      <c r="AU217" s="124"/>
      <c r="AV217" s="124"/>
      <c r="AW217" s="124"/>
      <c r="AX217" s="124"/>
      <c r="AY217" s="124"/>
      <c r="AZ217" s="124"/>
      <c r="BA217" s="124"/>
      <c r="BB217" s="83"/>
      <c r="BC217" s="83"/>
      <c r="BD217" s="83"/>
      <c r="BE217" s="83"/>
      <c r="BF217" s="83"/>
      <c r="BG217" s="83"/>
      <c r="BH217" s="119">
        <v>768700</v>
      </c>
      <c r="BI217" s="121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19">
        <v>0</v>
      </c>
      <c r="BV217" s="120"/>
      <c r="BW217" s="120"/>
      <c r="BX217" s="120"/>
      <c r="BY217" s="120"/>
      <c r="BZ217" s="120"/>
      <c r="CA217" s="120"/>
      <c r="CB217" s="120"/>
      <c r="CC217" s="120"/>
      <c r="CD217" s="120"/>
      <c r="CE217" s="120"/>
      <c r="CF217" s="120"/>
      <c r="CG217" s="120"/>
      <c r="CH217" s="120"/>
      <c r="CI217" s="119">
        <f t="shared" si="18"/>
        <v>768700</v>
      </c>
      <c r="CJ217" s="120"/>
      <c r="CK217" s="120"/>
      <c r="CL217" s="120"/>
      <c r="CM217" s="120"/>
      <c r="CN217" s="120"/>
      <c r="CO217" s="120"/>
      <c r="CP217" s="120"/>
      <c r="CQ217" s="120"/>
      <c r="CR217" s="120"/>
      <c r="CS217" s="120"/>
      <c r="CT217" s="137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</row>
    <row r="218" spans="1:188" s="24" customFormat="1" ht="36" customHeight="1">
      <c r="A218" s="268" t="s">
        <v>521</v>
      </c>
      <c r="B218" s="269"/>
      <c r="C218" s="269"/>
      <c r="D218" s="269"/>
      <c r="E218" s="269"/>
      <c r="F218" s="269"/>
      <c r="G218" s="269"/>
      <c r="H218" s="269"/>
      <c r="I218" s="269"/>
      <c r="J218" s="269"/>
      <c r="K218" s="269"/>
      <c r="L218" s="269"/>
      <c r="M218" s="269"/>
      <c r="N218" s="269"/>
      <c r="O218" s="269"/>
      <c r="P218" s="269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  <c r="AD218" s="269"/>
      <c r="AE218" s="269"/>
      <c r="AF218" s="269"/>
      <c r="AG218" s="269"/>
      <c r="AH218" s="269"/>
      <c r="AI218" s="269"/>
      <c r="AJ218" s="124" t="s">
        <v>14</v>
      </c>
      <c r="AK218" s="124"/>
      <c r="AL218" s="124"/>
      <c r="AM218" s="124"/>
      <c r="AN218" s="124"/>
      <c r="AO218" s="124"/>
      <c r="AP218" s="124" t="s">
        <v>527</v>
      </c>
      <c r="AQ218" s="124"/>
      <c r="AR218" s="124"/>
      <c r="AS218" s="124"/>
      <c r="AT218" s="124"/>
      <c r="AU218" s="124"/>
      <c r="AV218" s="124"/>
      <c r="AW218" s="124"/>
      <c r="AX218" s="124"/>
      <c r="AY218" s="124"/>
      <c r="AZ218" s="124"/>
      <c r="BA218" s="124"/>
      <c r="BB218" s="81"/>
      <c r="BC218" s="81"/>
      <c r="BD218" s="81"/>
      <c r="BE218" s="81"/>
      <c r="BF218" s="81"/>
      <c r="BG218" s="81"/>
      <c r="BH218" s="139">
        <f>BH219</f>
        <v>176000</v>
      </c>
      <c r="BI218" s="139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19">
        <f>BU219</f>
        <v>43500</v>
      </c>
      <c r="BV218" s="120"/>
      <c r="BW218" s="120"/>
      <c r="BX218" s="120"/>
      <c r="BY218" s="120"/>
      <c r="BZ218" s="120"/>
      <c r="CA218" s="120"/>
      <c r="CB218" s="120"/>
      <c r="CC218" s="120"/>
      <c r="CD218" s="120"/>
      <c r="CE218" s="120"/>
      <c r="CF218" s="120"/>
      <c r="CG218" s="120"/>
      <c r="CH218" s="120"/>
      <c r="CI218" s="119">
        <f t="shared" si="18"/>
        <v>132500</v>
      </c>
      <c r="CJ218" s="120"/>
      <c r="CK218" s="120"/>
      <c r="CL218" s="120"/>
      <c r="CM218" s="120"/>
      <c r="CN218" s="120"/>
      <c r="CO218" s="120"/>
      <c r="CP218" s="120"/>
      <c r="CQ218" s="120"/>
      <c r="CR218" s="120"/>
      <c r="CS218" s="120"/>
      <c r="CT218" s="137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</row>
    <row r="219" spans="1:188" s="24" customFormat="1" ht="21" customHeight="1">
      <c r="A219" s="268" t="s">
        <v>522</v>
      </c>
      <c r="B219" s="269"/>
      <c r="C219" s="269"/>
      <c r="D219" s="269"/>
      <c r="E219" s="269"/>
      <c r="F219" s="269"/>
      <c r="G219" s="269"/>
      <c r="H219" s="269"/>
      <c r="I219" s="269"/>
      <c r="J219" s="269"/>
      <c r="K219" s="269"/>
      <c r="L219" s="269"/>
      <c r="M219" s="269"/>
      <c r="N219" s="269"/>
      <c r="O219" s="269"/>
      <c r="P219" s="269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  <c r="AD219" s="269"/>
      <c r="AE219" s="269"/>
      <c r="AF219" s="269"/>
      <c r="AG219" s="269"/>
      <c r="AH219" s="269"/>
      <c r="AI219" s="269"/>
      <c r="AJ219" s="124" t="s">
        <v>14</v>
      </c>
      <c r="AK219" s="124"/>
      <c r="AL219" s="124"/>
      <c r="AM219" s="82"/>
      <c r="AN219" s="82"/>
      <c r="AO219" s="82"/>
      <c r="AP219" s="124" t="s">
        <v>526</v>
      </c>
      <c r="AQ219" s="124"/>
      <c r="AR219" s="124"/>
      <c r="AS219" s="124"/>
      <c r="AT219" s="124"/>
      <c r="AU219" s="124"/>
      <c r="AV219" s="124"/>
      <c r="AW219" s="124"/>
      <c r="AX219" s="124"/>
      <c r="AY219" s="124"/>
      <c r="AZ219" s="124"/>
      <c r="BA219" s="124"/>
      <c r="BB219" s="83"/>
      <c r="BC219" s="83"/>
      <c r="BD219" s="83"/>
      <c r="BE219" s="83"/>
      <c r="BF219" s="83"/>
      <c r="BG219" s="83"/>
      <c r="BH219" s="119">
        <f>BH220</f>
        <v>176000</v>
      </c>
      <c r="BI219" s="121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19">
        <f>BU220</f>
        <v>43500</v>
      </c>
      <c r="BV219" s="120"/>
      <c r="BW219" s="120"/>
      <c r="BX219" s="120"/>
      <c r="BY219" s="120"/>
      <c r="BZ219" s="120"/>
      <c r="CA219" s="120"/>
      <c r="CB219" s="120"/>
      <c r="CC219" s="120"/>
      <c r="CD219" s="120"/>
      <c r="CE219" s="120"/>
      <c r="CF219" s="120"/>
      <c r="CG219" s="120"/>
      <c r="CH219" s="120"/>
      <c r="CI219" s="119">
        <f>BH219-BU219</f>
        <v>132500</v>
      </c>
      <c r="CJ219" s="120"/>
      <c r="CK219" s="120"/>
      <c r="CL219" s="120"/>
      <c r="CM219" s="120"/>
      <c r="CN219" s="120"/>
      <c r="CO219" s="120"/>
      <c r="CP219" s="120"/>
      <c r="CQ219" s="120"/>
      <c r="CR219" s="120"/>
      <c r="CS219" s="120"/>
      <c r="CT219" s="137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</row>
    <row r="220" spans="1:188" s="24" customFormat="1" ht="18" customHeight="1">
      <c r="A220" s="268" t="s">
        <v>142</v>
      </c>
      <c r="B220" s="269"/>
      <c r="C220" s="269"/>
      <c r="D220" s="269"/>
      <c r="E220" s="269"/>
      <c r="F220" s="269"/>
      <c r="G220" s="269"/>
      <c r="H220" s="269"/>
      <c r="I220" s="269"/>
      <c r="J220" s="269"/>
      <c r="K220" s="269"/>
      <c r="L220" s="269"/>
      <c r="M220" s="269"/>
      <c r="N220" s="269"/>
      <c r="O220" s="269"/>
      <c r="P220" s="269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  <c r="AD220" s="269"/>
      <c r="AE220" s="269"/>
      <c r="AF220" s="269"/>
      <c r="AG220" s="269"/>
      <c r="AH220" s="269"/>
      <c r="AI220" s="269"/>
      <c r="AJ220" s="124" t="s">
        <v>14</v>
      </c>
      <c r="AK220" s="124"/>
      <c r="AL220" s="124"/>
      <c r="AM220" s="82"/>
      <c r="AN220" s="82"/>
      <c r="AO220" s="82"/>
      <c r="AP220" s="124" t="s">
        <v>525</v>
      </c>
      <c r="AQ220" s="124"/>
      <c r="AR220" s="124"/>
      <c r="AS220" s="124"/>
      <c r="AT220" s="124"/>
      <c r="AU220" s="124"/>
      <c r="AV220" s="124"/>
      <c r="AW220" s="124"/>
      <c r="AX220" s="124"/>
      <c r="AY220" s="124"/>
      <c r="AZ220" s="124"/>
      <c r="BA220" s="124"/>
      <c r="BB220" s="83"/>
      <c r="BC220" s="83"/>
      <c r="BD220" s="83"/>
      <c r="BE220" s="83"/>
      <c r="BF220" s="83"/>
      <c r="BG220" s="83"/>
      <c r="BH220" s="119">
        <f>BH221</f>
        <v>176000</v>
      </c>
      <c r="BI220" s="121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19">
        <f>BU221</f>
        <v>43500</v>
      </c>
      <c r="BV220" s="120"/>
      <c r="BW220" s="120"/>
      <c r="BX220" s="120"/>
      <c r="BY220" s="120"/>
      <c r="BZ220" s="120"/>
      <c r="CA220" s="120"/>
      <c r="CB220" s="120"/>
      <c r="CC220" s="120"/>
      <c r="CD220" s="120"/>
      <c r="CE220" s="120"/>
      <c r="CF220" s="120"/>
      <c r="CG220" s="120"/>
      <c r="CH220" s="120"/>
      <c r="CI220" s="119">
        <f>BH220-BU220</f>
        <v>132500</v>
      </c>
      <c r="CJ220" s="120"/>
      <c r="CK220" s="120"/>
      <c r="CL220" s="120"/>
      <c r="CM220" s="120"/>
      <c r="CN220" s="120"/>
      <c r="CO220" s="120"/>
      <c r="CP220" s="120"/>
      <c r="CQ220" s="120"/>
      <c r="CR220" s="120"/>
      <c r="CS220" s="120"/>
      <c r="CT220" s="137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</row>
    <row r="221" spans="1:188" s="24" customFormat="1" ht="29.25" customHeight="1">
      <c r="A221" s="268" t="s">
        <v>456</v>
      </c>
      <c r="B221" s="269"/>
      <c r="C221" s="269"/>
      <c r="D221" s="269"/>
      <c r="E221" s="269"/>
      <c r="F221" s="269"/>
      <c r="G221" s="269"/>
      <c r="H221" s="269"/>
      <c r="I221" s="269"/>
      <c r="J221" s="269"/>
      <c r="K221" s="269"/>
      <c r="L221" s="269"/>
      <c r="M221" s="269"/>
      <c r="N221" s="269"/>
      <c r="O221" s="269"/>
      <c r="P221" s="269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  <c r="AD221" s="269"/>
      <c r="AE221" s="269"/>
      <c r="AF221" s="269"/>
      <c r="AG221" s="269"/>
      <c r="AH221" s="269"/>
      <c r="AI221" s="269"/>
      <c r="AJ221" s="124" t="s">
        <v>14</v>
      </c>
      <c r="AK221" s="124"/>
      <c r="AL221" s="124"/>
      <c r="AM221" s="124"/>
      <c r="AN221" s="124"/>
      <c r="AO221" s="124"/>
      <c r="AP221" s="124" t="s">
        <v>524</v>
      </c>
      <c r="AQ221" s="124"/>
      <c r="AR221" s="124"/>
      <c r="AS221" s="124"/>
      <c r="AT221" s="124"/>
      <c r="AU221" s="124"/>
      <c r="AV221" s="124"/>
      <c r="AW221" s="124"/>
      <c r="AX221" s="124"/>
      <c r="AY221" s="124"/>
      <c r="AZ221" s="124"/>
      <c r="BA221" s="124"/>
      <c r="BB221" s="81"/>
      <c r="BC221" s="81"/>
      <c r="BD221" s="81"/>
      <c r="BE221" s="81"/>
      <c r="BF221" s="81"/>
      <c r="BG221" s="81"/>
      <c r="BH221" s="139">
        <f>BH222</f>
        <v>176000</v>
      </c>
      <c r="BI221" s="139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19">
        <f>BU222</f>
        <v>43500</v>
      </c>
      <c r="BV221" s="120"/>
      <c r="BW221" s="120"/>
      <c r="BX221" s="120"/>
      <c r="BY221" s="120"/>
      <c r="BZ221" s="120"/>
      <c r="CA221" s="120"/>
      <c r="CB221" s="120"/>
      <c r="CC221" s="120"/>
      <c r="CD221" s="120"/>
      <c r="CE221" s="120"/>
      <c r="CF221" s="120"/>
      <c r="CG221" s="120"/>
      <c r="CH221" s="120"/>
      <c r="CI221" s="119">
        <f>BH221-BU221</f>
        <v>132500</v>
      </c>
      <c r="CJ221" s="120"/>
      <c r="CK221" s="120"/>
      <c r="CL221" s="120"/>
      <c r="CM221" s="120"/>
      <c r="CN221" s="120"/>
      <c r="CO221" s="120"/>
      <c r="CP221" s="120"/>
      <c r="CQ221" s="120"/>
      <c r="CR221" s="120"/>
      <c r="CS221" s="120"/>
      <c r="CT221" s="137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</row>
    <row r="222" spans="1:188" s="24" customFormat="1" ht="36.75" customHeight="1">
      <c r="A222" s="268" t="s">
        <v>457</v>
      </c>
      <c r="B222" s="269"/>
      <c r="C222" s="269"/>
      <c r="D222" s="269"/>
      <c r="E222" s="269"/>
      <c r="F222" s="269"/>
      <c r="G222" s="269"/>
      <c r="H222" s="269"/>
      <c r="I222" s="269"/>
      <c r="J222" s="269"/>
      <c r="K222" s="269"/>
      <c r="L222" s="269"/>
      <c r="M222" s="269"/>
      <c r="N222" s="269"/>
      <c r="O222" s="269"/>
      <c r="P222" s="269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  <c r="AD222" s="269"/>
      <c r="AE222" s="269"/>
      <c r="AF222" s="269"/>
      <c r="AG222" s="269"/>
      <c r="AH222" s="269"/>
      <c r="AI222" s="269"/>
      <c r="AJ222" s="124" t="s">
        <v>14</v>
      </c>
      <c r="AK222" s="124"/>
      <c r="AL222" s="124"/>
      <c r="AM222" s="82"/>
      <c r="AN222" s="82"/>
      <c r="AO222" s="82"/>
      <c r="AP222" s="124" t="s">
        <v>523</v>
      </c>
      <c r="AQ222" s="124"/>
      <c r="AR222" s="124"/>
      <c r="AS222" s="124"/>
      <c r="AT222" s="124"/>
      <c r="AU222" s="124"/>
      <c r="AV222" s="124"/>
      <c r="AW222" s="124"/>
      <c r="AX222" s="124"/>
      <c r="AY222" s="124"/>
      <c r="AZ222" s="124"/>
      <c r="BA222" s="124"/>
      <c r="BB222" s="83"/>
      <c r="BC222" s="83"/>
      <c r="BD222" s="83"/>
      <c r="BE222" s="83"/>
      <c r="BF222" s="83"/>
      <c r="BG222" s="83"/>
      <c r="BH222" s="119">
        <v>176000</v>
      </c>
      <c r="BI222" s="121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19">
        <v>43500</v>
      </c>
      <c r="BV222" s="120"/>
      <c r="BW222" s="120"/>
      <c r="BX222" s="120"/>
      <c r="BY222" s="120"/>
      <c r="BZ222" s="120"/>
      <c r="CA222" s="120"/>
      <c r="CB222" s="120"/>
      <c r="CC222" s="120"/>
      <c r="CD222" s="120"/>
      <c r="CE222" s="120"/>
      <c r="CF222" s="120"/>
      <c r="CG222" s="120"/>
      <c r="CH222" s="120"/>
      <c r="CI222" s="119">
        <f>BH222-BU222</f>
        <v>132500</v>
      </c>
      <c r="CJ222" s="120"/>
      <c r="CK222" s="120"/>
      <c r="CL222" s="120"/>
      <c r="CM222" s="120"/>
      <c r="CN222" s="120"/>
      <c r="CO222" s="120"/>
      <c r="CP222" s="120"/>
      <c r="CQ222" s="120"/>
      <c r="CR222" s="120"/>
      <c r="CS222" s="120"/>
      <c r="CT222" s="137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</row>
    <row r="223" ht="12" thickBot="1"/>
    <row r="224" spans="1:98" ht="24" customHeight="1" thickBot="1">
      <c r="A224" s="250" t="s">
        <v>277</v>
      </c>
      <c r="B224" s="250"/>
      <c r="C224" s="250"/>
      <c r="D224" s="250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  <c r="R224" s="250"/>
      <c r="S224" s="250"/>
      <c r="T224" s="250"/>
      <c r="U224" s="250"/>
      <c r="V224" s="250"/>
      <c r="W224" s="250"/>
      <c r="X224" s="250"/>
      <c r="Y224" s="250"/>
      <c r="Z224" s="250"/>
      <c r="AA224" s="250"/>
      <c r="AB224" s="250"/>
      <c r="AC224" s="250"/>
      <c r="AD224" s="250"/>
      <c r="AE224" s="250"/>
      <c r="AF224" s="250"/>
      <c r="AG224" s="250"/>
      <c r="AH224" s="250"/>
      <c r="AI224" s="250"/>
      <c r="AJ224" s="251" t="s">
        <v>15</v>
      </c>
      <c r="AK224" s="252"/>
      <c r="AL224" s="252"/>
      <c r="AM224" s="252"/>
      <c r="AN224" s="252"/>
      <c r="AO224" s="252"/>
      <c r="AP224" s="252" t="s">
        <v>18</v>
      </c>
      <c r="AQ224" s="252"/>
      <c r="AR224" s="252"/>
      <c r="AS224" s="252"/>
      <c r="AT224" s="252"/>
      <c r="AU224" s="252"/>
      <c r="AV224" s="252"/>
      <c r="AW224" s="252"/>
      <c r="AX224" s="252"/>
      <c r="AY224" s="252"/>
      <c r="AZ224" s="252"/>
      <c r="BA224" s="252"/>
      <c r="BB224" s="253">
        <v>-216300</v>
      </c>
      <c r="BC224" s="254"/>
      <c r="BD224" s="254"/>
      <c r="BE224" s="254"/>
      <c r="BF224" s="254"/>
      <c r="BG224" s="254"/>
      <c r="BH224" s="254"/>
      <c r="BI224" s="254"/>
      <c r="BJ224" s="254"/>
      <c r="BK224" s="254"/>
      <c r="BL224" s="254"/>
      <c r="BM224" s="254"/>
      <c r="BN224" s="254"/>
      <c r="BO224" s="254"/>
      <c r="BP224" s="254"/>
      <c r="BQ224" s="254"/>
      <c r="BR224" s="254"/>
      <c r="BS224" s="254"/>
      <c r="BT224" s="76"/>
      <c r="BU224" s="254">
        <v>1145106.84</v>
      </c>
      <c r="BV224" s="254"/>
      <c r="BW224" s="254"/>
      <c r="BX224" s="254"/>
      <c r="BY224" s="254"/>
      <c r="BZ224" s="254"/>
      <c r="CA224" s="254"/>
      <c r="CB224" s="254"/>
      <c r="CC224" s="254"/>
      <c r="CD224" s="254"/>
      <c r="CE224" s="254"/>
      <c r="CF224" s="254"/>
      <c r="CG224" s="254"/>
      <c r="CH224" s="254"/>
      <c r="CI224" s="249" t="s">
        <v>18</v>
      </c>
      <c r="CJ224" s="249"/>
      <c r="CK224" s="249"/>
      <c r="CL224" s="249"/>
      <c r="CM224" s="249"/>
      <c r="CN224" s="249"/>
      <c r="CO224" s="249"/>
      <c r="CP224" s="249"/>
      <c r="CQ224" s="249"/>
      <c r="CR224" s="249"/>
      <c r="CS224" s="249"/>
      <c r="CT224" s="249"/>
    </row>
    <row r="225" ht="3" customHeight="1"/>
  </sheetData>
  <sheetProtection/>
  <mergeCells count="1323">
    <mergeCell ref="A219:AI219"/>
    <mergeCell ref="AJ219:AL219"/>
    <mergeCell ref="AP219:BA219"/>
    <mergeCell ref="BH219:BI219"/>
    <mergeCell ref="A217:AI217"/>
    <mergeCell ref="AJ217:AL217"/>
    <mergeCell ref="AP217:BA217"/>
    <mergeCell ref="BH217:BI217"/>
    <mergeCell ref="A218:AI218"/>
    <mergeCell ref="AJ218:AO218"/>
    <mergeCell ref="AP218:BA218"/>
    <mergeCell ref="BH218:BI218"/>
    <mergeCell ref="CI211:CT211"/>
    <mergeCell ref="AP212:BA212"/>
    <mergeCell ref="BH211:BI211"/>
    <mergeCell ref="AP216:BA216"/>
    <mergeCell ref="BH216:BI216"/>
    <mergeCell ref="BU216:CH216"/>
    <mergeCell ref="CI216:CT216"/>
    <mergeCell ref="CI214:CT214"/>
    <mergeCell ref="AP215:BA215"/>
    <mergeCell ref="BH215:BI215"/>
    <mergeCell ref="CI206:CT206"/>
    <mergeCell ref="BU206:CH206"/>
    <mergeCell ref="BH206:BI206"/>
    <mergeCell ref="AP206:BA206"/>
    <mergeCell ref="A204:AI204"/>
    <mergeCell ref="AJ204:AL204"/>
    <mergeCell ref="AP204:BA204"/>
    <mergeCell ref="BH204:BI204"/>
    <mergeCell ref="A203:AI203"/>
    <mergeCell ref="AJ203:AL203"/>
    <mergeCell ref="AP203:BA203"/>
    <mergeCell ref="BH203:BI203"/>
    <mergeCell ref="AP52:BA52"/>
    <mergeCell ref="AP65:BA65"/>
    <mergeCell ref="AP56:BA56"/>
    <mergeCell ref="BH83:BI83"/>
    <mergeCell ref="BH52:BI52"/>
    <mergeCell ref="BH69:BI69"/>
    <mergeCell ref="A202:AI202"/>
    <mergeCell ref="AJ202:AL202"/>
    <mergeCell ref="AP202:BA202"/>
    <mergeCell ref="BH202:BI202"/>
    <mergeCell ref="BH74:BI74"/>
    <mergeCell ref="A72:AI72"/>
    <mergeCell ref="AP70:BA70"/>
    <mergeCell ref="A71:AI71"/>
    <mergeCell ref="CI179:CT179"/>
    <mergeCell ref="BH173:BI173"/>
    <mergeCell ref="BH104:BI104"/>
    <mergeCell ref="A104:AI104"/>
    <mergeCell ref="AP104:BA104"/>
    <mergeCell ref="AJ104:AO104"/>
    <mergeCell ref="BU82:CH82"/>
    <mergeCell ref="BH76:BI76"/>
    <mergeCell ref="BU197:CH197"/>
    <mergeCell ref="BH199:BI199"/>
    <mergeCell ref="BU199:CH199"/>
    <mergeCell ref="BU94:CH94"/>
    <mergeCell ref="AJ142:AO142"/>
    <mergeCell ref="AJ84:AO84"/>
    <mergeCell ref="AP71:BA71"/>
    <mergeCell ref="AP72:BA72"/>
    <mergeCell ref="AJ86:AL86"/>
    <mergeCell ref="AJ75:AO75"/>
    <mergeCell ref="AJ79:AL79"/>
    <mergeCell ref="AJ83:AO83"/>
    <mergeCell ref="AJ85:AO85"/>
    <mergeCell ref="AJ94:AL94"/>
    <mergeCell ref="A52:AI52"/>
    <mergeCell ref="CI199:CT199"/>
    <mergeCell ref="AP76:BA76"/>
    <mergeCell ref="BH85:BI85"/>
    <mergeCell ref="A57:AI57"/>
    <mergeCell ref="A55:AI55"/>
    <mergeCell ref="AJ57:AL57"/>
    <mergeCell ref="A87:AI87"/>
    <mergeCell ref="AJ80:AO80"/>
    <mergeCell ref="A73:AI73"/>
    <mergeCell ref="A46:AI46"/>
    <mergeCell ref="A48:AI48"/>
    <mergeCell ref="AJ48:AL48"/>
    <mergeCell ref="A50:AI50"/>
    <mergeCell ref="AP55:BA55"/>
    <mergeCell ref="A74:AI74"/>
    <mergeCell ref="AJ74:AO74"/>
    <mergeCell ref="BH72:BI72"/>
    <mergeCell ref="AP74:BA74"/>
    <mergeCell ref="AP73:BA73"/>
    <mergeCell ref="AJ73:AO73"/>
    <mergeCell ref="BH71:BI71"/>
    <mergeCell ref="BH61:BI61"/>
    <mergeCell ref="BH63:BI63"/>
    <mergeCell ref="A47:AI47"/>
    <mergeCell ref="A49:AI49"/>
    <mergeCell ref="AJ49:AL49"/>
    <mergeCell ref="AP49:BA49"/>
    <mergeCell ref="A197:AI197"/>
    <mergeCell ref="AJ197:AL197"/>
    <mergeCell ref="BU198:CH198"/>
    <mergeCell ref="CI198:CT198"/>
    <mergeCell ref="A198:AI198"/>
    <mergeCell ref="AJ198:AL198"/>
    <mergeCell ref="AP198:BA198"/>
    <mergeCell ref="AP197:BA197"/>
    <mergeCell ref="A199:AI199"/>
    <mergeCell ref="AJ199:AL199"/>
    <mergeCell ref="A200:AI200"/>
    <mergeCell ref="AJ200:AL200"/>
    <mergeCell ref="A201:AI201"/>
    <mergeCell ref="AJ201:AL201"/>
    <mergeCell ref="AP201:BA201"/>
    <mergeCell ref="BU201:CH201"/>
    <mergeCell ref="A190:AI190"/>
    <mergeCell ref="AJ190:AL190"/>
    <mergeCell ref="A191:AI191"/>
    <mergeCell ref="AJ191:AL191"/>
    <mergeCell ref="A194:AI194"/>
    <mergeCell ref="AP195:BA195"/>
    <mergeCell ref="BH194:BI194"/>
    <mergeCell ref="A195:AI195"/>
    <mergeCell ref="AJ195:AO195"/>
    <mergeCell ref="AP200:BA200"/>
    <mergeCell ref="BH200:BI200"/>
    <mergeCell ref="BU195:CH195"/>
    <mergeCell ref="BH154:BI154"/>
    <mergeCell ref="BH155:BI155"/>
    <mergeCell ref="BH156:BI156"/>
    <mergeCell ref="BH157:BI157"/>
    <mergeCell ref="BU181:CH181"/>
    <mergeCell ref="AP196:BA196"/>
    <mergeCell ref="BH192:BI192"/>
    <mergeCell ref="AJ187:AL187"/>
    <mergeCell ref="BU185:CH185"/>
    <mergeCell ref="CI185:CT185"/>
    <mergeCell ref="BU49:CH49"/>
    <mergeCell ref="CI148:CT148"/>
    <mergeCell ref="CI142:CT142"/>
    <mergeCell ref="CI174:CT174"/>
    <mergeCell ref="BU75:CH75"/>
    <mergeCell ref="BU86:CH86"/>
    <mergeCell ref="BU153:CH153"/>
    <mergeCell ref="CI187:CT187"/>
    <mergeCell ref="CI182:CT182"/>
    <mergeCell ref="BU154:CH154"/>
    <mergeCell ref="BU155:CH155"/>
    <mergeCell ref="CI181:CT181"/>
    <mergeCell ref="CI184:CT184"/>
    <mergeCell ref="CI183:CT183"/>
    <mergeCell ref="BU183:CH183"/>
    <mergeCell ref="CI178:CT178"/>
    <mergeCell ref="CI154:CT154"/>
    <mergeCell ref="CI149:CT149"/>
    <mergeCell ref="CI143:CT143"/>
    <mergeCell ref="BU104:CH104"/>
    <mergeCell ref="CI104:CT104"/>
    <mergeCell ref="BU105:CH105"/>
    <mergeCell ref="BU142:CH142"/>
    <mergeCell ref="BU140:CH140"/>
    <mergeCell ref="BU141:CH141"/>
    <mergeCell ref="CI139:CT139"/>
    <mergeCell ref="CI138:CT138"/>
    <mergeCell ref="BH97:BI97"/>
    <mergeCell ref="AP79:BA79"/>
    <mergeCell ref="AP84:BA84"/>
    <mergeCell ref="AP96:BA96"/>
    <mergeCell ref="AP85:BA85"/>
    <mergeCell ref="AP82:BA82"/>
    <mergeCell ref="AP81:BA81"/>
    <mergeCell ref="AP80:BA80"/>
    <mergeCell ref="AP89:BA89"/>
    <mergeCell ref="AP97:BA97"/>
    <mergeCell ref="BH96:BI96"/>
    <mergeCell ref="AJ96:AL96"/>
    <mergeCell ref="AP105:BA105"/>
    <mergeCell ref="AP103:BA103"/>
    <mergeCell ref="BH105:BI105"/>
    <mergeCell ref="AP98:BA98"/>
    <mergeCell ref="AJ103:AL103"/>
    <mergeCell ref="BH103:BI103"/>
    <mergeCell ref="AJ101:AL101"/>
    <mergeCell ref="AJ97:AL97"/>
    <mergeCell ref="BU23:CH23"/>
    <mergeCell ref="BU170:CH170"/>
    <mergeCell ref="BU145:CH145"/>
    <mergeCell ref="BU95:CH95"/>
    <mergeCell ref="BU96:CH96"/>
    <mergeCell ref="BU152:CH152"/>
    <mergeCell ref="BU151:CH151"/>
    <mergeCell ref="BU24:CH24"/>
    <mergeCell ref="BU150:CH150"/>
    <mergeCell ref="BU98:CH98"/>
    <mergeCell ref="BU30:CH30"/>
    <mergeCell ref="BU28:CH28"/>
    <mergeCell ref="BH29:BI29"/>
    <mergeCell ref="BU76:CH76"/>
    <mergeCell ref="BH73:BI73"/>
    <mergeCell ref="BH75:BI75"/>
    <mergeCell ref="BH62:BI62"/>
    <mergeCell ref="BU62:CH62"/>
    <mergeCell ref="BU70:CH70"/>
    <mergeCell ref="BU74:CH74"/>
    <mergeCell ref="BU126:CH126"/>
    <mergeCell ref="BU79:CH79"/>
    <mergeCell ref="BH81:BI81"/>
    <mergeCell ref="BH79:BI79"/>
    <mergeCell ref="BU122:CH122"/>
    <mergeCell ref="BU107:CH107"/>
    <mergeCell ref="BU101:CH101"/>
    <mergeCell ref="BH101:BI101"/>
    <mergeCell ref="BU121:CH121"/>
    <mergeCell ref="BU120:CH120"/>
    <mergeCell ref="CI222:CT222"/>
    <mergeCell ref="A222:AI222"/>
    <mergeCell ref="AP222:BA222"/>
    <mergeCell ref="BU222:CH222"/>
    <mergeCell ref="AJ222:AL222"/>
    <mergeCell ref="BH222:BI222"/>
    <mergeCell ref="CI210:CT210"/>
    <mergeCell ref="BU194:CH194"/>
    <mergeCell ref="CI194:CT194"/>
    <mergeCell ref="CI195:CT195"/>
    <mergeCell ref="BU196:CH196"/>
    <mergeCell ref="CI196:CT196"/>
    <mergeCell ref="CI201:CT201"/>
    <mergeCell ref="CI197:CT197"/>
    <mergeCell ref="CI209:CT209"/>
    <mergeCell ref="CI200:CT200"/>
    <mergeCell ref="A213:AI213"/>
    <mergeCell ref="AJ213:AL213"/>
    <mergeCell ref="AP213:BA213"/>
    <mergeCell ref="A216:AI216"/>
    <mergeCell ref="AJ216:AO216"/>
    <mergeCell ref="A214:AI214"/>
    <mergeCell ref="AJ214:AO214"/>
    <mergeCell ref="AP214:BA214"/>
    <mergeCell ref="A215:AI215"/>
    <mergeCell ref="AJ215:AL215"/>
    <mergeCell ref="CI221:CT221"/>
    <mergeCell ref="CI220:CT220"/>
    <mergeCell ref="A221:AI221"/>
    <mergeCell ref="AJ221:AO221"/>
    <mergeCell ref="AP221:BA221"/>
    <mergeCell ref="A220:AI220"/>
    <mergeCell ref="BU221:CH221"/>
    <mergeCell ref="AJ220:AL220"/>
    <mergeCell ref="BU211:CH211"/>
    <mergeCell ref="BH221:BI221"/>
    <mergeCell ref="BH212:BI212"/>
    <mergeCell ref="BH213:BI213"/>
    <mergeCell ref="BU213:CH213"/>
    <mergeCell ref="BH214:BI214"/>
    <mergeCell ref="BU214:CH214"/>
    <mergeCell ref="BU215:CH215"/>
    <mergeCell ref="BU219:CH219"/>
    <mergeCell ref="BU220:CH220"/>
    <mergeCell ref="CI212:CT212"/>
    <mergeCell ref="BU212:CH212"/>
    <mergeCell ref="CI215:CT215"/>
    <mergeCell ref="BU218:CH218"/>
    <mergeCell ref="CI218:CT218"/>
    <mergeCell ref="BU217:CH217"/>
    <mergeCell ref="CI217:CT217"/>
    <mergeCell ref="CI213:CT213"/>
    <mergeCell ref="CI219:CT219"/>
    <mergeCell ref="BH209:BI209"/>
    <mergeCell ref="BH220:BI220"/>
    <mergeCell ref="BH210:BI210"/>
    <mergeCell ref="BH193:BI193"/>
    <mergeCell ref="BH201:BI201"/>
    <mergeCell ref="BH197:BI197"/>
    <mergeCell ref="BH205:BI205"/>
    <mergeCell ref="BH198:BI198"/>
    <mergeCell ref="BH208:BI208"/>
    <mergeCell ref="BU189:CH189"/>
    <mergeCell ref="CI203:CT203"/>
    <mergeCell ref="CI202:CT202"/>
    <mergeCell ref="BU202:CH202"/>
    <mergeCell ref="CI193:CT193"/>
    <mergeCell ref="BU200:CH200"/>
    <mergeCell ref="BU191:CH191"/>
    <mergeCell ref="BU192:CH192"/>
    <mergeCell ref="BU203:CH203"/>
    <mergeCell ref="CI192:CT192"/>
    <mergeCell ref="CI191:CT191"/>
    <mergeCell ref="BH188:BI188"/>
    <mergeCell ref="BH187:BI187"/>
    <mergeCell ref="BU190:CH190"/>
    <mergeCell ref="CI190:CT190"/>
    <mergeCell ref="BH190:BI190"/>
    <mergeCell ref="BH189:BI189"/>
    <mergeCell ref="CI189:CT189"/>
    <mergeCell ref="BU188:CH188"/>
    <mergeCell ref="CI188:CT188"/>
    <mergeCell ref="AP211:BA211"/>
    <mergeCell ref="AJ211:AL211"/>
    <mergeCell ref="BH179:BI179"/>
    <mergeCell ref="BU210:CH210"/>
    <mergeCell ref="BU209:CH209"/>
    <mergeCell ref="BU187:CH187"/>
    <mergeCell ref="BH185:BI185"/>
    <mergeCell ref="BU193:CH193"/>
    <mergeCell ref="BU179:CH179"/>
    <mergeCell ref="BH207:BI207"/>
    <mergeCell ref="AP209:BA209"/>
    <mergeCell ref="AP220:BA220"/>
    <mergeCell ref="A212:AI212"/>
    <mergeCell ref="AJ210:AL210"/>
    <mergeCell ref="AJ212:AL212"/>
    <mergeCell ref="AJ209:AL209"/>
    <mergeCell ref="A209:AI209"/>
    <mergeCell ref="A210:AI210"/>
    <mergeCell ref="AP210:BA210"/>
    <mergeCell ref="A211:AI211"/>
    <mergeCell ref="A192:AI192"/>
    <mergeCell ref="AJ192:AL192"/>
    <mergeCell ref="AJ194:AO194"/>
    <mergeCell ref="A206:AI206"/>
    <mergeCell ref="A205:AI205"/>
    <mergeCell ref="AJ206:AL206"/>
    <mergeCell ref="AJ205:AL205"/>
    <mergeCell ref="A196:AI196"/>
    <mergeCell ref="AJ196:AO196"/>
    <mergeCell ref="A193:AI193"/>
    <mergeCell ref="AP199:BA199"/>
    <mergeCell ref="AJ181:AL181"/>
    <mergeCell ref="AJ182:AL182"/>
    <mergeCell ref="AP182:BA182"/>
    <mergeCell ref="AJ184:AL184"/>
    <mergeCell ref="AP184:BA184"/>
    <mergeCell ref="AJ193:AO193"/>
    <mergeCell ref="AJ189:AL189"/>
    <mergeCell ref="AP188:BA188"/>
    <mergeCell ref="AP187:BA187"/>
    <mergeCell ref="A177:AI177"/>
    <mergeCell ref="AJ175:AO175"/>
    <mergeCell ref="AJ177:AO177"/>
    <mergeCell ref="A180:AI180"/>
    <mergeCell ref="AJ180:AL180"/>
    <mergeCell ref="AJ176:AO176"/>
    <mergeCell ref="A173:AI173"/>
    <mergeCell ref="A174:AI174"/>
    <mergeCell ref="AP174:BA174"/>
    <mergeCell ref="AJ174:AL174"/>
    <mergeCell ref="A175:AI175"/>
    <mergeCell ref="A176:AI176"/>
    <mergeCell ref="A179:AI179"/>
    <mergeCell ref="AP179:BA179"/>
    <mergeCell ref="AJ179:AL179"/>
    <mergeCell ref="AJ178:AO178"/>
    <mergeCell ref="AP178:BA178"/>
    <mergeCell ref="A178:AI178"/>
    <mergeCell ref="AJ156:AL156"/>
    <mergeCell ref="A159:AI159"/>
    <mergeCell ref="AJ159:AL159"/>
    <mergeCell ref="A160:AI160"/>
    <mergeCell ref="AJ160:AL160"/>
    <mergeCell ref="AJ173:AL173"/>
    <mergeCell ref="A153:AI153"/>
    <mergeCell ref="A155:AI155"/>
    <mergeCell ref="A154:AI154"/>
    <mergeCell ref="AJ154:AL154"/>
    <mergeCell ref="AJ172:AL172"/>
    <mergeCell ref="A156:AI156"/>
    <mergeCell ref="A170:AI170"/>
    <mergeCell ref="AJ155:AL155"/>
    <mergeCell ref="AJ153:AL153"/>
    <mergeCell ref="AP171:BA171"/>
    <mergeCell ref="A172:AI172"/>
    <mergeCell ref="AJ161:AL161"/>
    <mergeCell ref="AP161:BA161"/>
    <mergeCell ref="A168:AI168"/>
    <mergeCell ref="AJ168:AL168"/>
    <mergeCell ref="AJ170:AL170"/>
    <mergeCell ref="AP170:BA170"/>
    <mergeCell ref="AP172:BA172"/>
    <mergeCell ref="A157:AI157"/>
    <mergeCell ref="AJ157:AL157"/>
    <mergeCell ref="A158:AI158"/>
    <mergeCell ref="AJ158:AL158"/>
    <mergeCell ref="AJ149:AL149"/>
    <mergeCell ref="AP150:BA150"/>
    <mergeCell ref="AP149:BA149"/>
    <mergeCell ref="AJ150:AL150"/>
    <mergeCell ref="A152:AI152"/>
    <mergeCell ref="AJ152:AL152"/>
    <mergeCell ref="A147:AI147"/>
    <mergeCell ref="BU148:CH148"/>
    <mergeCell ref="BH149:BI149"/>
    <mergeCell ref="BU147:CH147"/>
    <mergeCell ref="BH148:BI148"/>
    <mergeCell ref="BU149:CH149"/>
    <mergeCell ref="AP151:BA151"/>
    <mergeCell ref="A149:AI149"/>
    <mergeCell ref="AJ141:AL141"/>
    <mergeCell ref="AP142:BA142"/>
    <mergeCell ref="BH141:BI141"/>
    <mergeCell ref="A148:AI148"/>
    <mergeCell ref="AP148:BA148"/>
    <mergeCell ref="AJ148:AL148"/>
    <mergeCell ref="AJ147:AL147"/>
    <mergeCell ref="AJ146:AL146"/>
    <mergeCell ref="BH146:BI146"/>
    <mergeCell ref="A146:AI146"/>
    <mergeCell ref="CI141:CT141"/>
    <mergeCell ref="AP141:BA141"/>
    <mergeCell ref="AP147:BA147"/>
    <mergeCell ref="BH147:BI147"/>
    <mergeCell ref="CI147:CT147"/>
    <mergeCell ref="CI146:CT146"/>
    <mergeCell ref="BU146:CH146"/>
    <mergeCell ref="CI145:CT145"/>
    <mergeCell ref="BH145:BI145"/>
    <mergeCell ref="BU143:CH143"/>
    <mergeCell ref="CI144:CT144"/>
    <mergeCell ref="BH144:BI144"/>
    <mergeCell ref="BU144:CH144"/>
    <mergeCell ref="A143:AI143"/>
    <mergeCell ref="AP143:BA143"/>
    <mergeCell ref="AJ143:AL143"/>
    <mergeCell ref="AJ144:AO144"/>
    <mergeCell ref="AJ145:AL145"/>
    <mergeCell ref="AJ140:AL140"/>
    <mergeCell ref="A144:AI144"/>
    <mergeCell ref="AP144:BA144"/>
    <mergeCell ref="A141:AI141"/>
    <mergeCell ref="A142:AI142"/>
    <mergeCell ref="A145:AI145"/>
    <mergeCell ref="AP145:BA145"/>
    <mergeCell ref="A140:AI140"/>
    <mergeCell ref="AP140:BA140"/>
    <mergeCell ref="A139:AI139"/>
    <mergeCell ref="AP139:BA139"/>
    <mergeCell ref="BU138:CH138"/>
    <mergeCell ref="AJ139:AL139"/>
    <mergeCell ref="BH139:BI139"/>
    <mergeCell ref="AJ138:AL138"/>
    <mergeCell ref="BH138:BI138"/>
    <mergeCell ref="A138:AI138"/>
    <mergeCell ref="BU139:CH139"/>
    <mergeCell ref="BU137:CH137"/>
    <mergeCell ref="BU136:CH136"/>
    <mergeCell ref="CI140:CT140"/>
    <mergeCell ref="BH140:BI140"/>
    <mergeCell ref="CI137:CT137"/>
    <mergeCell ref="BH137:BI137"/>
    <mergeCell ref="CI136:CT136"/>
    <mergeCell ref="A133:AI133"/>
    <mergeCell ref="AP133:BA133"/>
    <mergeCell ref="BU133:CH133"/>
    <mergeCell ref="AJ133:AL133"/>
    <mergeCell ref="CI133:CT133"/>
    <mergeCell ref="AJ136:AL136"/>
    <mergeCell ref="CI134:CT134"/>
    <mergeCell ref="CI135:CT135"/>
    <mergeCell ref="AJ134:AL134"/>
    <mergeCell ref="A137:AI137"/>
    <mergeCell ref="AP136:BA136"/>
    <mergeCell ref="AP137:BA137"/>
    <mergeCell ref="AJ135:AL135"/>
    <mergeCell ref="AJ137:AL137"/>
    <mergeCell ref="A135:AI135"/>
    <mergeCell ref="A136:AI136"/>
    <mergeCell ref="BU134:CH134"/>
    <mergeCell ref="CI131:CT131"/>
    <mergeCell ref="A132:AI132"/>
    <mergeCell ref="AP132:BA132"/>
    <mergeCell ref="BU132:CH132"/>
    <mergeCell ref="BU131:CH131"/>
    <mergeCell ref="AJ131:AL131"/>
    <mergeCell ref="AP131:BA131"/>
    <mergeCell ref="CI129:CT129"/>
    <mergeCell ref="A130:AI130"/>
    <mergeCell ref="AP130:BA130"/>
    <mergeCell ref="BU130:CH130"/>
    <mergeCell ref="BU129:CH129"/>
    <mergeCell ref="AJ130:AL130"/>
    <mergeCell ref="AJ132:AL132"/>
    <mergeCell ref="BH132:BI132"/>
    <mergeCell ref="A131:AI131"/>
    <mergeCell ref="CI130:CT130"/>
    <mergeCell ref="CI132:CT132"/>
    <mergeCell ref="CI128:CT128"/>
    <mergeCell ref="CI127:CT127"/>
    <mergeCell ref="A128:AI128"/>
    <mergeCell ref="AP128:BA128"/>
    <mergeCell ref="BU128:CH128"/>
    <mergeCell ref="AJ128:AL128"/>
    <mergeCell ref="BU127:CH127"/>
    <mergeCell ref="A129:AI129"/>
    <mergeCell ref="AP129:BA129"/>
    <mergeCell ref="A127:AI127"/>
    <mergeCell ref="AJ127:AO127"/>
    <mergeCell ref="AP127:BA127"/>
    <mergeCell ref="AJ129:AL129"/>
    <mergeCell ref="A125:AI125"/>
    <mergeCell ref="AJ125:AL125"/>
    <mergeCell ref="BU125:CH125"/>
    <mergeCell ref="CI125:CT125"/>
    <mergeCell ref="AP125:BA125"/>
    <mergeCell ref="BH125:BI125"/>
    <mergeCell ref="CI123:CT123"/>
    <mergeCell ref="CI124:CT124"/>
    <mergeCell ref="BH124:BI124"/>
    <mergeCell ref="BU124:CH124"/>
    <mergeCell ref="BU123:CH123"/>
    <mergeCell ref="BH123:BI123"/>
    <mergeCell ref="CI126:CT126"/>
    <mergeCell ref="BH126:BI126"/>
    <mergeCell ref="A122:AI122"/>
    <mergeCell ref="AJ123:AL123"/>
    <mergeCell ref="AP124:BA124"/>
    <mergeCell ref="AP122:BA122"/>
    <mergeCell ref="AJ122:AL122"/>
    <mergeCell ref="BH122:BI122"/>
    <mergeCell ref="A124:AI124"/>
    <mergeCell ref="AJ124:AL124"/>
    <mergeCell ref="BH120:BI120"/>
    <mergeCell ref="CI121:CT121"/>
    <mergeCell ref="A113:AI113"/>
    <mergeCell ref="CI122:CT122"/>
    <mergeCell ref="A119:AI119"/>
    <mergeCell ref="AP119:BA119"/>
    <mergeCell ref="BU119:CH119"/>
    <mergeCell ref="BH119:BI119"/>
    <mergeCell ref="BU118:CH118"/>
    <mergeCell ref="AJ121:AL121"/>
    <mergeCell ref="BH121:BI121"/>
    <mergeCell ref="A111:AI111"/>
    <mergeCell ref="BH111:BI111"/>
    <mergeCell ref="AJ114:AO114"/>
    <mergeCell ref="AP114:BA114"/>
    <mergeCell ref="BH114:BI114"/>
    <mergeCell ref="A118:AI118"/>
    <mergeCell ref="A120:AI120"/>
    <mergeCell ref="AJ120:AL120"/>
    <mergeCell ref="A112:AI112"/>
    <mergeCell ref="AP112:BA112"/>
    <mergeCell ref="AP111:BA111"/>
    <mergeCell ref="AJ112:AL112"/>
    <mergeCell ref="AJ111:AL111"/>
    <mergeCell ref="CI120:CT120"/>
    <mergeCell ref="CI112:CT112"/>
    <mergeCell ref="CI111:CT111"/>
    <mergeCell ref="BH112:BI112"/>
    <mergeCell ref="BU112:CH112"/>
    <mergeCell ref="CI119:CT119"/>
    <mergeCell ref="CI113:CT113"/>
    <mergeCell ref="CI114:CT114"/>
    <mergeCell ref="CI115:CT115"/>
    <mergeCell ref="BU111:CH111"/>
    <mergeCell ref="BU108:CH108"/>
    <mergeCell ref="A109:AI109"/>
    <mergeCell ref="AP109:BA109"/>
    <mergeCell ref="A108:AI108"/>
    <mergeCell ref="AP108:BA108"/>
    <mergeCell ref="BH108:BI108"/>
    <mergeCell ref="AJ108:AL108"/>
    <mergeCell ref="AJ109:AL109"/>
    <mergeCell ref="A110:AI110"/>
    <mergeCell ref="AP110:BA110"/>
    <mergeCell ref="CI110:CT110"/>
    <mergeCell ref="CI109:CT109"/>
    <mergeCell ref="BH109:BI109"/>
    <mergeCell ref="AJ110:AL110"/>
    <mergeCell ref="BU109:CH109"/>
    <mergeCell ref="BH110:BI110"/>
    <mergeCell ref="A107:AI107"/>
    <mergeCell ref="AP106:BA106"/>
    <mergeCell ref="A106:AI106"/>
    <mergeCell ref="CI106:CT106"/>
    <mergeCell ref="AJ106:AL106"/>
    <mergeCell ref="BH107:BI107"/>
    <mergeCell ref="AJ107:AL107"/>
    <mergeCell ref="AP107:BA107"/>
    <mergeCell ref="BH106:BI106"/>
    <mergeCell ref="A105:AI105"/>
    <mergeCell ref="AJ105:AL105"/>
    <mergeCell ref="AJ100:AL100"/>
    <mergeCell ref="AJ99:AL99"/>
    <mergeCell ref="A102:AI102"/>
    <mergeCell ref="A101:AI101"/>
    <mergeCell ref="A103:AI103"/>
    <mergeCell ref="A100:AI100"/>
    <mergeCell ref="AJ102:AL102"/>
    <mergeCell ref="AP100:BA100"/>
    <mergeCell ref="CI98:CT98"/>
    <mergeCell ref="A99:AI99"/>
    <mergeCell ref="AP99:BA99"/>
    <mergeCell ref="BU100:CH100"/>
    <mergeCell ref="AP102:BA102"/>
    <mergeCell ref="AP101:BA101"/>
    <mergeCell ref="BH102:BI102"/>
    <mergeCell ref="BH77:BI77"/>
    <mergeCell ref="CI99:CT99"/>
    <mergeCell ref="BU84:CH84"/>
    <mergeCell ref="AJ81:AO81"/>
    <mergeCell ref="AJ82:AO82"/>
    <mergeCell ref="AJ98:AL98"/>
    <mergeCell ref="BH98:BI98"/>
    <mergeCell ref="BH84:BI84"/>
    <mergeCell ref="BH80:BI80"/>
    <mergeCell ref="BH95:BI95"/>
    <mergeCell ref="AJ88:AO88"/>
    <mergeCell ref="AJ89:AO89"/>
    <mergeCell ref="AP75:BA75"/>
    <mergeCell ref="AJ77:AL77"/>
    <mergeCell ref="AP77:BA77"/>
    <mergeCell ref="AP83:BA83"/>
    <mergeCell ref="AJ76:AL76"/>
    <mergeCell ref="BH82:BI82"/>
    <mergeCell ref="AP94:BA94"/>
    <mergeCell ref="AP95:BA95"/>
    <mergeCell ref="AP86:BA86"/>
    <mergeCell ref="AP87:BA87"/>
    <mergeCell ref="BH87:BI87"/>
    <mergeCell ref="BH94:BI94"/>
    <mergeCell ref="BH86:BI86"/>
    <mergeCell ref="A80:AI80"/>
    <mergeCell ref="A98:AI98"/>
    <mergeCell ref="A97:AI97"/>
    <mergeCell ref="A69:AI69"/>
    <mergeCell ref="A86:AI86"/>
    <mergeCell ref="A82:AI82"/>
    <mergeCell ref="A83:AI83"/>
    <mergeCell ref="A85:AI85"/>
    <mergeCell ref="A76:AI76"/>
    <mergeCell ref="A77:AI77"/>
    <mergeCell ref="A75:AI75"/>
    <mergeCell ref="A84:AI84"/>
    <mergeCell ref="A94:AI94"/>
    <mergeCell ref="A96:AI96"/>
    <mergeCell ref="A95:AI95"/>
    <mergeCell ref="A88:AI88"/>
    <mergeCell ref="A89:AI89"/>
    <mergeCell ref="A92:AI92"/>
    <mergeCell ref="A81:AI81"/>
    <mergeCell ref="A79:AI79"/>
    <mergeCell ref="BH70:BI70"/>
    <mergeCell ref="A67:AI67"/>
    <mergeCell ref="BH67:BI67"/>
    <mergeCell ref="A68:AI68"/>
    <mergeCell ref="AJ68:AL68"/>
    <mergeCell ref="A70:AI70"/>
    <mergeCell ref="A66:AI66"/>
    <mergeCell ref="AJ69:AO69"/>
    <mergeCell ref="BH65:BI65"/>
    <mergeCell ref="BH66:BI66"/>
    <mergeCell ref="A65:AI65"/>
    <mergeCell ref="AJ72:AO72"/>
    <mergeCell ref="AJ65:AL65"/>
    <mergeCell ref="AP66:BA66"/>
    <mergeCell ref="AP69:BA69"/>
    <mergeCell ref="AJ66:AL66"/>
    <mergeCell ref="AJ71:AO71"/>
    <mergeCell ref="AJ67:AL67"/>
    <mergeCell ref="AP67:BA67"/>
    <mergeCell ref="AP68:BA68"/>
    <mergeCell ref="AJ70:AO70"/>
    <mergeCell ref="AJ63:AL63"/>
    <mergeCell ref="AJ64:AL64"/>
    <mergeCell ref="AP64:BA64"/>
    <mergeCell ref="BU63:CH63"/>
    <mergeCell ref="BH64:BI64"/>
    <mergeCell ref="BU64:CH64"/>
    <mergeCell ref="A61:AI61"/>
    <mergeCell ref="AJ61:AL61"/>
    <mergeCell ref="AP61:BA61"/>
    <mergeCell ref="A62:AI62"/>
    <mergeCell ref="AJ62:AL62"/>
    <mergeCell ref="AP62:BA62"/>
    <mergeCell ref="AJ60:AL60"/>
    <mergeCell ref="CI57:CT57"/>
    <mergeCell ref="BH56:BI56"/>
    <mergeCell ref="BU60:CH60"/>
    <mergeCell ref="BU56:CH56"/>
    <mergeCell ref="BU57:CH57"/>
    <mergeCell ref="BU59:CH59"/>
    <mergeCell ref="AJ56:AL56"/>
    <mergeCell ref="A64:AI64"/>
    <mergeCell ref="BU58:CH58"/>
    <mergeCell ref="BH60:BI60"/>
    <mergeCell ref="BH58:BI58"/>
    <mergeCell ref="A60:AI60"/>
    <mergeCell ref="AP60:BA60"/>
    <mergeCell ref="A63:AI63"/>
    <mergeCell ref="AP63:BA63"/>
    <mergeCell ref="AJ59:AL59"/>
    <mergeCell ref="A59:AI59"/>
    <mergeCell ref="AP59:BA59"/>
    <mergeCell ref="BH59:BI59"/>
    <mergeCell ref="AP58:BA58"/>
    <mergeCell ref="AP57:BA57"/>
    <mergeCell ref="BH57:BI57"/>
    <mergeCell ref="A45:AI45"/>
    <mergeCell ref="AP45:BA45"/>
    <mergeCell ref="A53:AI53"/>
    <mergeCell ref="AP53:BA53"/>
    <mergeCell ref="BH55:BI55"/>
    <mergeCell ref="AJ52:AL52"/>
    <mergeCell ref="A56:AI56"/>
    <mergeCell ref="AJ50:AL50"/>
    <mergeCell ref="AP50:BA50"/>
    <mergeCell ref="AJ40:AO40"/>
    <mergeCell ref="CI45:CT45"/>
    <mergeCell ref="BU45:CH45"/>
    <mergeCell ref="AJ55:AL55"/>
    <mergeCell ref="BU50:CH50"/>
    <mergeCell ref="BU53:CH53"/>
    <mergeCell ref="BU46:CH46"/>
    <mergeCell ref="BU47:CH47"/>
    <mergeCell ref="CI55:CT55"/>
    <mergeCell ref="CI54:CT54"/>
    <mergeCell ref="BH54:BI54"/>
    <mergeCell ref="CI53:CT53"/>
    <mergeCell ref="BH50:BI50"/>
    <mergeCell ref="BH51:BI51"/>
    <mergeCell ref="BH53:BI53"/>
    <mergeCell ref="BU51:CH51"/>
    <mergeCell ref="BU52:CH52"/>
    <mergeCell ref="CI50:CT50"/>
    <mergeCell ref="CI51:CT51"/>
    <mergeCell ref="BU54:CH54"/>
    <mergeCell ref="BH49:BI49"/>
    <mergeCell ref="CI46:CT46"/>
    <mergeCell ref="CI48:CT48"/>
    <mergeCell ref="CI47:CT47"/>
    <mergeCell ref="BH48:BI48"/>
    <mergeCell ref="BU48:CH48"/>
    <mergeCell ref="A39:AI39"/>
    <mergeCell ref="AJ39:AO39"/>
    <mergeCell ref="BH38:BI38"/>
    <mergeCell ref="A36:AI36"/>
    <mergeCell ref="AJ36:AO36"/>
    <mergeCell ref="AP36:BA36"/>
    <mergeCell ref="AJ38:AO38"/>
    <mergeCell ref="AP38:BA38"/>
    <mergeCell ref="AP37:BA37"/>
    <mergeCell ref="AJ37:AL37"/>
    <mergeCell ref="CI37:CT37"/>
    <mergeCell ref="BU36:CH36"/>
    <mergeCell ref="BU38:CH38"/>
    <mergeCell ref="BU37:CH37"/>
    <mergeCell ref="CI38:CT38"/>
    <mergeCell ref="CI36:CT36"/>
    <mergeCell ref="A37:AI37"/>
    <mergeCell ref="A38:AI38"/>
    <mergeCell ref="BH36:BI36"/>
    <mergeCell ref="BH37:BI37"/>
    <mergeCell ref="CI32:CT32"/>
    <mergeCell ref="BU34:CH34"/>
    <mergeCell ref="BH33:BI33"/>
    <mergeCell ref="CI34:CT34"/>
    <mergeCell ref="CI33:CT33"/>
    <mergeCell ref="BH32:BI32"/>
    <mergeCell ref="BU32:CH32"/>
    <mergeCell ref="A35:AI35"/>
    <mergeCell ref="BU31:CH31"/>
    <mergeCell ref="BU35:CH35"/>
    <mergeCell ref="BH34:BI34"/>
    <mergeCell ref="BU33:CH33"/>
    <mergeCell ref="A32:AI32"/>
    <mergeCell ref="AJ32:AO32"/>
    <mergeCell ref="AP32:BA32"/>
    <mergeCell ref="A31:AI31"/>
    <mergeCell ref="AJ31:AO31"/>
    <mergeCell ref="CI35:CT35"/>
    <mergeCell ref="A33:AI33"/>
    <mergeCell ref="AJ33:AO33"/>
    <mergeCell ref="AP33:BA33"/>
    <mergeCell ref="AJ34:AO34"/>
    <mergeCell ref="AP34:BA34"/>
    <mergeCell ref="A34:AI34"/>
    <mergeCell ref="AJ35:AO35"/>
    <mergeCell ref="AP35:BA35"/>
    <mergeCell ref="BH35:BI35"/>
    <mergeCell ref="A25:AI25"/>
    <mergeCell ref="AP25:BA25"/>
    <mergeCell ref="AJ25:AL25"/>
    <mergeCell ref="A30:AI30"/>
    <mergeCell ref="AJ30:AO30"/>
    <mergeCell ref="AP30:BA30"/>
    <mergeCell ref="A29:AI29"/>
    <mergeCell ref="A28:AI28"/>
    <mergeCell ref="AJ27:AL27"/>
    <mergeCell ref="A27:AI27"/>
    <mergeCell ref="AP28:BA28"/>
    <mergeCell ref="AJ28:AL28"/>
    <mergeCell ref="CI23:CT23"/>
    <mergeCell ref="AJ23:AL23"/>
    <mergeCell ref="CI27:CT27"/>
    <mergeCell ref="A24:AI24"/>
    <mergeCell ref="A23:AI23"/>
    <mergeCell ref="A26:AI26"/>
    <mergeCell ref="BH23:BI23"/>
    <mergeCell ref="AJ24:AL24"/>
    <mergeCell ref="BH24:BI24"/>
    <mergeCell ref="AP24:BA24"/>
    <mergeCell ref="AP31:BA31"/>
    <mergeCell ref="BH31:BI31"/>
    <mergeCell ref="AJ26:AL26"/>
    <mergeCell ref="AP26:BA26"/>
    <mergeCell ref="BH26:BI26"/>
    <mergeCell ref="BH30:BI30"/>
    <mergeCell ref="BH28:BI28"/>
    <mergeCell ref="BU25:CH25"/>
    <mergeCell ref="BH25:BI25"/>
    <mergeCell ref="AJ29:AO29"/>
    <mergeCell ref="AP29:BA29"/>
    <mergeCell ref="BH27:BI27"/>
    <mergeCell ref="BU27:CH27"/>
    <mergeCell ref="AP27:BA27"/>
    <mergeCell ref="BU29:CH29"/>
    <mergeCell ref="BU26:CH26"/>
    <mergeCell ref="CI31:CT31"/>
    <mergeCell ref="CI30:CT30"/>
    <mergeCell ref="CI29:CT29"/>
    <mergeCell ref="CI24:CT24"/>
    <mergeCell ref="CI26:CT26"/>
    <mergeCell ref="CI28:CT28"/>
    <mergeCell ref="AP23:BA23"/>
    <mergeCell ref="CI25:CT25"/>
    <mergeCell ref="BU21:CH21"/>
    <mergeCell ref="A21:AI21"/>
    <mergeCell ref="AP21:BA21"/>
    <mergeCell ref="A22:AI22"/>
    <mergeCell ref="AP22:BA22"/>
    <mergeCell ref="AJ22:AL22"/>
    <mergeCell ref="BH22:BI22"/>
    <mergeCell ref="AJ21:AL21"/>
    <mergeCell ref="BU22:CH22"/>
    <mergeCell ref="A17:AI17"/>
    <mergeCell ref="A18:AI18"/>
    <mergeCell ref="AJ18:AO18"/>
    <mergeCell ref="BH21:BI21"/>
    <mergeCell ref="AJ20:AL20"/>
    <mergeCell ref="BH20:BI20"/>
    <mergeCell ref="A20:AI20"/>
    <mergeCell ref="AP20:BA20"/>
    <mergeCell ref="A19:AI19"/>
    <mergeCell ref="BH15:BI15"/>
    <mergeCell ref="AP16:BA16"/>
    <mergeCell ref="BU16:CH16"/>
    <mergeCell ref="AJ16:AL16"/>
    <mergeCell ref="AJ19:AO19"/>
    <mergeCell ref="A15:AI15"/>
    <mergeCell ref="AP15:BA15"/>
    <mergeCell ref="AJ15:AL15"/>
    <mergeCell ref="A16:AI16"/>
    <mergeCell ref="AP19:BA19"/>
    <mergeCell ref="BB19:BS19"/>
    <mergeCell ref="AP18:BA18"/>
    <mergeCell ref="BB18:BS18"/>
    <mergeCell ref="AJ17:AL17"/>
    <mergeCell ref="AP17:BA17"/>
    <mergeCell ref="BH17:BI17"/>
    <mergeCell ref="BU18:CH18"/>
    <mergeCell ref="BU17:CH17"/>
    <mergeCell ref="A14:AI14"/>
    <mergeCell ref="AP14:BA14"/>
    <mergeCell ref="AJ14:AL14"/>
    <mergeCell ref="A13:AI13"/>
    <mergeCell ref="AJ13:AO13"/>
    <mergeCell ref="AP13:BA13"/>
    <mergeCell ref="AP9:BA9"/>
    <mergeCell ref="AP8:BA8"/>
    <mergeCell ref="BU72:CH72"/>
    <mergeCell ref="BU71:CH71"/>
    <mergeCell ref="BU65:CH65"/>
    <mergeCell ref="BU69:CH69"/>
    <mergeCell ref="BU67:CH67"/>
    <mergeCell ref="BU13:CH13"/>
    <mergeCell ref="BH13:BI13"/>
    <mergeCell ref="BH12:BI12"/>
    <mergeCell ref="A12:AI12"/>
    <mergeCell ref="A8:AI8"/>
    <mergeCell ref="A9:AI9"/>
    <mergeCell ref="AJ9:AO9"/>
    <mergeCell ref="A10:AI10"/>
    <mergeCell ref="A11:AI11"/>
    <mergeCell ref="AJ12:AO12"/>
    <mergeCell ref="AJ10:AO10"/>
    <mergeCell ref="AJ11:AO11"/>
    <mergeCell ref="BU12:CH12"/>
    <mergeCell ref="AP11:BA11"/>
    <mergeCell ref="BH11:BI11"/>
    <mergeCell ref="AP12:BA12"/>
    <mergeCell ref="AJ8:AL8"/>
    <mergeCell ref="CI8:CT8"/>
    <mergeCell ref="AP10:BA10"/>
    <mergeCell ref="BU10:CH10"/>
    <mergeCell ref="BU9:CH9"/>
    <mergeCell ref="BH10:BI10"/>
    <mergeCell ref="CI10:CT10"/>
    <mergeCell ref="CI9:CT9"/>
    <mergeCell ref="BB9:BS9"/>
    <mergeCell ref="BU8:CH8"/>
    <mergeCell ref="A2:CT2"/>
    <mergeCell ref="CI7:CT7"/>
    <mergeCell ref="A3:AI4"/>
    <mergeCell ref="AJ3:AO4"/>
    <mergeCell ref="AP3:BA4"/>
    <mergeCell ref="A6:AI6"/>
    <mergeCell ref="AP6:BA6"/>
    <mergeCell ref="A7:AI7"/>
    <mergeCell ref="AP7:BA7"/>
    <mergeCell ref="CI22:CT22"/>
    <mergeCell ref="CI21:CT21"/>
    <mergeCell ref="CI12:CT12"/>
    <mergeCell ref="BH8:BI8"/>
    <mergeCell ref="CI18:CT18"/>
    <mergeCell ref="BU20:CH20"/>
    <mergeCell ref="BH14:BI14"/>
    <mergeCell ref="BH16:BI16"/>
    <mergeCell ref="BU15:CH15"/>
    <mergeCell ref="CI16:CT16"/>
    <mergeCell ref="CI224:CT224"/>
    <mergeCell ref="A224:AI224"/>
    <mergeCell ref="AJ224:AO224"/>
    <mergeCell ref="AP224:BA224"/>
    <mergeCell ref="BB224:BS224"/>
    <mergeCell ref="BU224:CH224"/>
    <mergeCell ref="BH6:BI6"/>
    <mergeCell ref="BH7:BI7"/>
    <mergeCell ref="AJ6:AL6"/>
    <mergeCell ref="BU7:CH7"/>
    <mergeCell ref="A5:AI5"/>
    <mergeCell ref="AJ5:AO5"/>
    <mergeCell ref="AP5:BA5"/>
    <mergeCell ref="AJ7:AL7"/>
    <mergeCell ref="BU11:CH11"/>
    <mergeCell ref="BB3:BS4"/>
    <mergeCell ref="BB5:BS5"/>
    <mergeCell ref="CI3:CT4"/>
    <mergeCell ref="CI5:CT5"/>
    <mergeCell ref="BU6:CH6"/>
    <mergeCell ref="CI6:CT6"/>
    <mergeCell ref="BT3:BT4"/>
    <mergeCell ref="BU5:CH5"/>
    <mergeCell ref="BU3:CH4"/>
    <mergeCell ref="CI13:CT13"/>
    <mergeCell ref="CI11:CT11"/>
    <mergeCell ref="CI14:CT14"/>
    <mergeCell ref="CI15:CT15"/>
    <mergeCell ref="BU14:CH14"/>
    <mergeCell ref="CI20:CT20"/>
    <mergeCell ref="CI19:CT19"/>
    <mergeCell ref="BU19:CH19"/>
    <mergeCell ref="CI17:CT17"/>
    <mergeCell ref="CI61:CT61"/>
    <mergeCell ref="CI59:CT59"/>
    <mergeCell ref="BU40:CH40"/>
    <mergeCell ref="CI39:CT39"/>
    <mergeCell ref="CI49:CT49"/>
    <mergeCell ref="CI52:CT52"/>
    <mergeCell ref="BU39:CH39"/>
    <mergeCell ref="BU55:CH55"/>
    <mergeCell ref="CI56:CT56"/>
    <mergeCell ref="CI65:CT65"/>
    <mergeCell ref="CI60:CT60"/>
    <mergeCell ref="BU66:CH66"/>
    <mergeCell ref="CI96:CT96"/>
    <mergeCell ref="CI70:CT70"/>
    <mergeCell ref="CI83:CT83"/>
    <mergeCell ref="CI86:CT86"/>
    <mergeCell ref="CI82:CT82"/>
    <mergeCell ref="CI76:CT76"/>
    <mergeCell ref="CI80:CT80"/>
    <mergeCell ref="BU85:CH85"/>
    <mergeCell ref="BU81:CH81"/>
    <mergeCell ref="CI73:CT73"/>
    <mergeCell ref="CI85:CT85"/>
    <mergeCell ref="BU83:CH83"/>
    <mergeCell ref="BU73:CH73"/>
    <mergeCell ref="BU80:CH80"/>
    <mergeCell ref="CI79:CT79"/>
    <mergeCell ref="CI74:CT74"/>
    <mergeCell ref="CI81:CT81"/>
    <mergeCell ref="BH117:BI117"/>
    <mergeCell ref="CI72:CT72"/>
    <mergeCell ref="BU99:CH99"/>
    <mergeCell ref="BU171:CH171"/>
    <mergeCell ref="BU77:CH77"/>
    <mergeCell ref="BU113:CH113"/>
    <mergeCell ref="BU114:CH114"/>
    <mergeCell ref="BU115:CH115"/>
    <mergeCell ref="BU116:CH116"/>
    <mergeCell ref="BU117:CH117"/>
    <mergeCell ref="BH99:BI99"/>
    <mergeCell ref="BH100:BI100"/>
    <mergeCell ref="CI101:CT101"/>
    <mergeCell ref="CI102:CT102"/>
    <mergeCell ref="BU102:CH102"/>
    <mergeCell ref="BU97:CH97"/>
    <mergeCell ref="CI97:CT97"/>
    <mergeCell ref="BU135:CH135"/>
    <mergeCell ref="BU110:CH110"/>
    <mergeCell ref="CI107:CT107"/>
    <mergeCell ref="BU106:CH106"/>
    <mergeCell ref="CI103:CT103"/>
    <mergeCell ref="BU103:CH103"/>
    <mergeCell ref="CI105:CT105"/>
    <mergeCell ref="CI108:CT108"/>
    <mergeCell ref="CI117:CT117"/>
    <mergeCell ref="CI100:CT100"/>
    <mergeCell ref="CI172:CT172"/>
    <mergeCell ref="A171:AI171"/>
    <mergeCell ref="AJ171:AL171"/>
    <mergeCell ref="CI152:CT152"/>
    <mergeCell ref="CI151:CT151"/>
    <mergeCell ref="CI171:CT171"/>
    <mergeCell ref="CI155:CT155"/>
    <mergeCell ref="CI156:CT156"/>
    <mergeCell ref="A151:AI151"/>
    <mergeCell ref="AJ151:AL151"/>
    <mergeCell ref="BH151:BI151"/>
    <mergeCell ref="BH150:BI150"/>
    <mergeCell ref="BH170:BI170"/>
    <mergeCell ref="CI175:CT175"/>
    <mergeCell ref="BH174:BI174"/>
    <mergeCell ref="CI150:CT150"/>
    <mergeCell ref="BH172:BI172"/>
    <mergeCell ref="BH153:BI153"/>
    <mergeCell ref="BH171:BI171"/>
    <mergeCell ref="BU177:CH177"/>
    <mergeCell ref="CI177:CT177"/>
    <mergeCell ref="BU173:CH173"/>
    <mergeCell ref="BU174:CH174"/>
    <mergeCell ref="BU1:CT1"/>
    <mergeCell ref="AP135:BA135"/>
    <mergeCell ref="CI95:CT95"/>
    <mergeCell ref="CI58:CT58"/>
    <mergeCell ref="BU61:CH61"/>
    <mergeCell ref="CI63:CT63"/>
    <mergeCell ref="CI62:CT62"/>
    <mergeCell ref="CI84:CT84"/>
    <mergeCell ref="CI94:CT94"/>
    <mergeCell ref="CI75:CT75"/>
    <mergeCell ref="BU175:CH175"/>
    <mergeCell ref="CI173:CT173"/>
    <mergeCell ref="BU162:CH162"/>
    <mergeCell ref="CI162:CT162"/>
    <mergeCell ref="CI170:CT170"/>
    <mergeCell ref="BU172:CH172"/>
    <mergeCell ref="BU157:CH157"/>
    <mergeCell ref="CI157:CT157"/>
    <mergeCell ref="BU161:CH161"/>
    <mergeCell ref="CI161:CT161"/>
    <mergeCell ref="BU158:CH158"/>
    <mergeCell ref="BU184:CH184"/>
    <mergeCell ref="BH183:BI183"/>
    <mergeCell ref="BH182:BI182"/>
    <mergeCell ref="BU180:CH180"/>
    <mergeCell ref="BH181:BI181"/>
    <mergeCell ref="BU182:CH182"/>
    <mergeCell ref="BH175:BI175"/>
    <mergeCell ref="AP175:BA175"/>
    <mergeCell ref="BH184:BI184"/>
    <mergeCell ref="CI153:CT153"/>
    <mergeCell ref="CI176:CT176"/>
    <mergeCell ref="BU176:CH176"/>
    <mergeCell ref="BH176:BI176"/>
    <mergeCell ref="BU156:CH156"/>
    <mergeCell ref="CI180:CT180"/>
    <mergeCell ref="BU178:CH178"/>
    <mergeCell ref="BH177:BI177"/>
    <mergeCell ref="BH178:BI178"/>
    <mergeCell ref="BH180:BI180"/>
    <mergeCell ref="AP180:BA180"/>
    <mergeCell ref="AP177:BA177"/>
    <mergeCell ref="AP190:BA190"/>
    <mergeCell ref="AJ185:AL185"/>
    <mergeCell ref="A182:AI182"/>
    <mergeCell ref="AP181:BA181"/>
    <mergeCell ref="A184:AI184"/>
    <mergeCell ref="A189:AI189"/>
    <mergeCell ref="A188:AI188"/>
    <mergeCell ref="AJ188:AL188"/>
    <mergeCell ref="AP189:BA189"/>
    <mergeCell ref="A187:AI187"/>
    <mergeCell ref="BH143:BI143"/>
    <mergeCell ref="AP157:BA157"/>
    <mergeCell ref="AP158:BA158"/>
    <mergeCell ref="BH158:BI158"/>
    <mergeCell ref="AP153:BA153"/>
    <mergeCell ref="AP155:BA155"/>
    <mergeCell ref="AP154:BA154"/>
    <mergeCell ref="AP156:BA156"/>
    <mergeCell ref="A183:AI183"/>
    <mergeCell ref="AJ183:AL183"/>
    <mergeCell ref="A185:AI185"/>
    <mergeCell ref="AP146:BA146"/>
    <mergeCell ref="A161:AI161"/>
    <mergeCell ref="AP185:BA185"/>
    <mergeCell ref="AP183:BA183"/>
    <mergeCell ref="AP176:BA176"/>
    <mergeCell ref="AP173:BA173"/>
    <mergeCell ref="A150:AI150"/>
    <mergeCell ref="BH196:BI196"/>
    <mergeCell ref="AP191:BA191"/>
    <mergeCell ref="BH195:BI195"/>
    <mergeCell ref="AP192:BA192"/>
    <mergeCell ref="AP194:BA194"/>
    <mergeCell ref="AP193:BA193"/>
    <mergeCell ref="BH191:BI191"/>
    <mergeCell ref="BH142:BI142"/>
    <mergeCell ref="BH131:BI131"/>
    <mergeCell ref="AP126:BA126"/>
    <mergeCell ref="AP123:BA123"/>
    <mergeCell ref="BH134:BI134"/>
    <mergeCell ref="BH133:BI133"/>
    <mergeCell ref="BH128:BI128"/>
    <mergeCell ref="BH127:BI127"/>
    <mergeCell ref="BH130:BI130"/>
    <mergeCell ref="BH129:BI129"/>
    <mergeCell ref="BH135:BI135"/>
    <mergeCell ref="BH136:BI136"/>
    <mergeCell ref="BH152:BI152"/>
    <mergeCell ref="A43:AI43"/>
    <mergeCell ref="AJ43:AL43"/>
    <mergeCell ref="AP152:BA152"/>
    <mergeCell ref="AP134:BA134"/>
    <mergeCell ref="AP138:BA138"/>
    <mergeCell ref="AJ95:AL95"/>
    <mergeCell ref="A54:AI54"/>
    <mergeCell ref="AP42:BA42"/>
    <mergeCell ref="AP43:BA43"/>
    <mergeCell ref="A44:AI44"/>
    <mergeCell ref="AJ44:AO44"/>
    <mergeCell ref="BH42:BI42"/>
    <mergeCell ref="A41:AI41"/>
    <mergeCell ref="AJ41:AO41"/>
    <mergeCell ref="CI40:CT40"/>
    <mergeCell ref="CI41:CT41"/>
    <mergeCell ref="BU42:CH42"/>
    <mergeCell ref="CI42:CT42"/>
    <mergeCell ref="A40:AI40"/>
    <mergeCell ref="A42:AI42"/>
    <mergeCell ref="AJ42:AO42"/>
    <mergeCell ref="BH39:BI39"/>
    <mergeCell ref="AP41:BA41"/>
    <mergeCell ref="BH41:BI41"/>
    <mergeCell ref="BU41:CH41"/>
    <mergeCell ref="AP40:BA40"/>
    <mergeCell ref="BH40:BI40"/>
    <mergeCell ref="AP39:BA39"/>
    <mergeCell ref="BH43:BI43"/>
    <mergeCell ref="BU43:CH43"/>
    <mergeCell ref="CI43:CT43"/>
    <mergeCell ref="CI71:CT71"/>
    <mergeCell ref="CI69:CT69"/>
    <mergeCell ref="BU44:CH44"/>
    <mergeCell ref="CI44:CT44"/>
    <mergeCell ref="CI67:CT67"/>
    <mergeCell ref="CI64:CT64"/>
    <mergeCell ref="CI66:CT66"/>
    <mergeCell ref="BH44:BI44"/>
    <mergeCell ref="AP51:BA51"/>
    <mergeCell ref="BH47:BI47"/>
    <mergeCell ref="AJ46:AL46"/>
    <mergeCell ref="AJ47:AL47"/>
    <mergeCell ref="BH45:BI45"/>
    <mergeCell ref="AP47:BA47"/>
    <mergeCell ref="AP46:BA46"/>
    <mergeCell ref="AJ45:AL45"/>
    <mergeCell ref="BH46:BI46"/>
    <mergeCell ref="AJ87:AO87"/>
    <mergeCell ref="A58:AI58"/>
    <mergeCell ref="AJ58:AL58"/>
    <mergeCell ref="AP44:BA44"/>
    <mergeCell ref="AP54:BA54"/>
    <mergeCell ref="AJ54:AL54"/>
    <mergeCell ref="AJ53:AL53"/>
    <mergeCell ref="AP48:BA48"/>
    <mergeCell ref="A51:AI51"/>
    <mergeCell ref="AJ51:AL51"/>
    <mergeCell ref="A114:AI114"/>
    <mergeCell ref="BH68:BI68"/>
    <mergeCell ref="BU68:CH68"/>
    <mergeCell ref="CI68:CT68"/>
    <mergeCell ref="AJ113:AO113"/>
    <mergeCell ref="AP113:BA113"/>
    <mergeCell ref="BH113:BI113"/>
    <mergeCell ref="CI77:CT77"/>
    <mergeCell ref="BU78:CH78"/>
    <mergeCell ref="CI78:CT78"/>
    <mergeCell ref="A115:AI115"/>
    <mergeCell ref="AJ115:AO115"/>
    <mergeCell ref="AP115:BA115"/>
    <mergeCell ref="BH115:BI115"/>
    <mergeCell ref="A78:AI78"/>
    <mergeCell ref="AJ78:AL78"/>
    <mergeCell ref="AP78:BA78"/>
    <mergeCell ref="BH78:BI78"/>
    <mergeCell ref="CI118:CT118"/>
    <mergeCell ref="A116:AI116"/>
    <mergeCell ref="AJ116:AO116"/>
    <mergeCell ref="AP116:BA116"/>
    <mergeCell ref="BH116:BI116"/>
    <mergeCell ref="A117:AI117"/>
    <mergeCell ref="AJ117:AO117"/>
    <mergeCell ref="AP117:BA117"/>
    <mergeCell ref="BH118:BI118"/>
    <mergeCell ref="CI116:CT116"/>
    <mergeCell ref="AJ118:AL118"/>
    <mergeCell ref="AP118:BA118"/>
    <mergeCell ref="A134:AI134"/>
    <mergeCell ref="A121:AI121"/>
    <mergeCell ref="AP121:BA121"/>
    <mergeCell ref="AJ126:AL126"/>
    <mergeCell ref="A126:AI126"/>
    <mergeCell ref="A123:AI123"/>
    <mergeCell ref="AJ119:AL119"/>
    <mergeCell ref="AP120:BA120"/>
    <mergeCell ref="AP160:BA160"/>
    <mergeCell ref="BH160:BI160"/>
    <mergeCell ref="BU160:CH160"/>
    <mergeCell ref="CI160:CT160"/>
    <mergeCell ref="CI158:CT158"/>
    <mergeCell ref="AP159:BA159"/>
    <mergeCell ref="BH159:BI159"/>
    <mergeCell ref="BU159:CH159"/>
    <mergeCell ref="CI159:CT159"/>
    <mergeCell ref="BH161:BI161"/>
    <mergeCell ref="BU163:CH163"/>
    <mergeCell ref="CI163:CT163"/>
    <mergeCell ref="A162:AI162"/>
    <mergeCell ref="AJ162:AL162"/>
    <mergeCell ref="A163:AI163"/>
    <mergeCell ref="AJ163:AL163"/>
    <mergeCell ref="AP163:BA163"/>
    <mergeCell ref="BH163:BI163"/>
    <mergeCell ref="AP162:BA162"/>
    <mergeCell ref="BH162:BI162"/>
    <mergeCell ref="A164:AI164"/>
    <mergeCell ref="AJ164:AL164"/>
    <mergeCell ref="AP164:BA164"/>
    <mergeCell ref="BH164:BI164"/>
    <mergeCell ref="BU164:CH164"/>
    <mergeCell ref="CI164:CT164"/>
    <mergeCell ref="BU165:CH165"/>
    <mergeCell ref="CI165:CT165"/>
    <mergeCell ref="CI166:CT166"/>
    <mergeCell ref="A165:AI165"/>
    <mergeCell ref="AJ165:AL165"/>
    <mergeCell ref="AP165:BA165"/>
    <mergeCell ref="BH165:BI165"/>
    <mergeCell ref="BU166:CH166"/>
    <mergeCell ref="BU167:CH167"/>
    <mergeCell ref="CI167:CT167"/>
    <mergeCell ref="A166:AI166"/>
    <mergeCell ref="AJ166:AL166"/>
    <mergeCell ref="A167:AI167"/>
    <mergeCell ref="AJ167:AL167"/>
    <mergeCell ref="AP167:BA167"/>
    <mergeCell ref="BH167:BI167"/>
    <mergeCell ref="AP166:BA166"/>
    <mergeCell ref="BH166:BI166"/>
    <mergeCell ref="BH168:BI168"/>
    <mergeCell ref="BU168:CH168"/>
    <mergeCell ref="CI168:CT168"/>
    <mergeCell ref="A186:AI186"/>
    <mergeCell ref="AJ186:AL186"/>
    <mergeCell ref="AP186:BA186"/>
    <mergeCell ref="BH186:BI186"/>
    <mergeCell ref="BU186:CH186"/>
    <mergeCell ref="CI186:CT186"/>
    <mergeCell ref="A181:AI181"/>
    <mergeCell ref="A169:AI169"/>
    <mergeCell ref="AJ169:AL169"/>
    <mergeCell ref="AP169:BA169"/>
    <mergeCell ref="BH169:BI169"/>
    <mergeCell ref="CI208:CT208"/>
    <mergeCell ref="BU208:CH208"/>
    <mergeCell ref="AJ207:AL207"/>
    <mergeCell ref="A207:AI207"/>
    <mergeCell ref="A208:AI208"/>
    <mergeCell ref="AJ208:AL208"/>
    <mergeCell ref="AP208:BA208"/>
    <mergeCell ref="BU207:CH207"/>
    <mergeCell ref="AP207:BA207"/>
    <mergeCell ref="CI207:CT207"/>
    <mergeCell ref="CI87:CT87"/>
    <mergeCell ref="AP88:BA88"/>
    <mergeCell ref="BH88:BI88"/>
    <mergeCell ref="BU88:CH88"/>
    <mergeCell ref="CI88:CT88"/>
    <mergeCell ref="BU87:CH87"/>
    <mergeCell ref="AP91:BA91"/>
    <mergeCell ref="BH91:BI91"/>
    <mergeCell ref="CI205:CT205"/>
    <mergeCell ref="BU204:CH204"/>
    <mergeCell ref="CI204:CT204"/>
    <mergeCell ref="AP205:BA205"/>
    <mergeCell ref="BU205:CH205"/>
    <mergeCell ref="BU169:CH169"/>
    <mergeCell ref="CI169:CT169"/>
    <mergeCell ref="AP168:BA168"/>
    <mergeCell ref="A90:AI90"/>
    <mergeCell ref="AJ90:AO90"/>
    <mergeCell ref="AP90:BA90"/>
    <mergeCell ref="BH90:BI90"/>
    <mergeCell ref="CI92:CT92"/>
    <mergeCell ref="A91:AI91"/>
    <mergeCell ref="AJ91:AO91"/>
    <mergeCell ref="BU89:CH89"/>
    <mergeCell ref="CI89:CT89"/>
    <mergeCell ref="BU90:CH90"/>
    <mergeCell ref="CI90:CT90"/>
    <mergeCell ref="BU91:CH91"/>
    <mergeCell ref="CI91:CT91"/>
    <mergeCell ref="BH89:BI89"/>
    <mergeCell ref="AJ92:AO92"/>
    <mergeCell ref="AP92:BA92"/>
    <mergeCell ref="BH92:BI92"/>
    <mergeCell ref="BU92:CH92"/>
    <mergeCell ref="BU93:CH93"/>
    <mergeCell ref="CI93:CT93"/>
    <mergeCell ref="A93:AI93"/>
    <mergeCell ref="AJ93:AL93"/>
    <mergeCell ref="AP93:BA93"/>
    <mergeCell ref="BH93:BI93"/>
  </mergeCells>
  <printOptions/>
  <pageMargins left="0.66" right="0.26" top="0.41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E24"/>
  <sheetViews>
    <sheetView tabSelected="1" view="pageBreakPreview" zoomScaleSheetLayoutView="100" zoomScalePageLayoutView="0" workbookViewId="0" topLeftCell="A1">
      <selection activeCell="AK27" sqref="AK27"/>
    </sheetView>
  </sheetViews>
  <sheetFormatPr defaultColWidth="0.875" defaultRowHeight="12.75"/>
  <cols>
    <col min="1" max="31" width="0.875" style="1" customWidth="1"/>
    <col min="32" max="32" width="0.12890625" style="1" customWidth="1"/>
    <col min="33" max="33" width="0.875" style="1" customWidth="1"/>
    <col min="34" max="34" width="0.2421875" style="1" customWidth="1"/>
    <col min="35" max="35" width="0.875" style="1" hidden="1" customWidth="1"/>
    <col min="36" max="36" width="0.12890625" style="1" customWidth="1"/>
    <col min="37" max="57" width="0.875" style="1" customWidth="1"/>
    <col min="58" max="58" width="9.875" style="1" customWidth="1"/>
    <col min="59" max="71" width="0.875" style="1" customWidth="1"/>
    <col min="72" max="72" width="0.37109375" style="1" customWidth="1"/>
    <col min="73" max="73" width="0.875" style="1" hidden="1" customWidth="1"/>
    <col min="74" max="74" width="0.12890625" style="1" customWidth="1"/>
    <col min="75" max="76" width="0.875" style="1" hidden="1" customWidth="1"/>
    <col min="77" max="77" width="0" style="1" hidden="1" customWidth="1"/>
    <col min="78" max="90" width="0.875" style="1" customWidth="1"/>
    <col min="91" max="91" width="0.6171875" style="1" customWidth="1"/>
    <col min="92" max="92" width="0.875" style="1" hidden="1" customWidth="1"/>
    <col min="93" max="108" width="0.875" style="1" customWidth="1"/>
    <col min="109" max="109" width="4.00390625" style="1" customWidth="1"/>
    <col min="110" max="16384" width="0.875" style="1" customWidth="1"/>
  </cols>
  <sheetData>
    <row r="1" spans="2:109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91" t="s">
        <v>217</v>
      </c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</row>
    <row r="2" spans="1:109" ht="19.5" customHeight="1">
      <c r="A2" s="159" t="s">
        <v>24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</row>
    <row r="3" spans="1:109" ht="11.25" customHeight="1">
      <c r="A3" s="107" t="s">
        <v>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86" t="s">
        <v>8</v>
      </c>
      <c r="AL3" s="107"/>
      <c r="AM3" s="107"/>
      <c r="AN3" s="107"/>
      <c r="AO3" s="107"/>
      <c r="AP3" s="87"/>
      <c r="AQ3" s="86" t="s">
        <v>218</v>
      </c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87"/>
      <c r="BG3" s="86" t="s">
        <v>21</v>
      </c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86" t="s">
        <v>10</v>
      </c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87"/>
      <c r="CO3" s="107" t="s">
        <v>11</v>
      </c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</row>
    <row r="4" spans="1:109" ht="60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88"/>
      <c r="AL4" s="108"/>
      <c r="AM4" s="108"/>
      <c r="AN4" s="108"/>
      <c r="AO4" s="108"/>
      <c r="AP4" s="89"/>
      <c r="AQ4" s="8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89"/>
      <c r="BG4" s="8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8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89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</row>
    <row r="5" spans="1:109" ht="12" thickBot="1">
      <c r="A5" s="313">
        <v>1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156">
        <v>2</v>
      </c>
      <c r="AL5" s="106"/>
      <c r="AM5" s="106"/>
      <c r="AN5" s="106"/>
      <c r="AO5" s="106"/>
      <c r="AP5" s="162"/>
      <c r="AQ5" s="156">
        <v>3</v>
      </c>
      <c r="AR5" s="106"/>
      <c r="AS5" s="106"/>
      <c r="AT5" s="106"/>
      <c r="AU5" s="106"/>
      <c r="AV5" s="106"/>
      <c r="AW5" s="106"/>
      <c r="AX5" s="106"/>
      <c r="AY5" s="106"/>
      <c r="AZ5" s="157"/>
      <c r="BA5" s="157"/>
      <c r="BB5" s="157"/>
      <c r="BC5" s="157"/>
      <c r="BD5" s="157"/>
      <c r="BE5" s="157"/>
      <c r="BF5" s="158"/>
      <c r="BG5" s="156">
        <v>4</v>
      </c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62"/>
      <c r="BZ5" s="165">
        <v>5</v>
      </c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4"/>
      <c r="CO5" s="156">
        <v>6</v>
      </c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</row>
    <row r="6" spans="1:109" ht="21.75" customHeight="1">
      <c r="A6" s="314" t="s">
        <v>25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5" t="s">
        <v>16</v>
      </c>
      <c r="AL6" s="316"/>
      <c r="AM6" s="316"/>
      <c r="AN6" s="316"/>
      <c r="AO6" s="316"/>
      <c r="AP6" s="316"/>
      <c r="AQ6" s="103" t="s">
        <v>18</v>
      </c>
      <c r="AR6" s="103"/>
      <c r="AS6" s="103"/>
      <c r="AT6" s="103"/>
      <c r="AU6" s="103"/>
      <c r="AV6" s="103"/>
      <c r="AW6" s="103"/>
      <c r="AX6" s="103"/>
      <c r="AY6" s="103"/>
      <c r="AZ6" s="97"/>
      <c r="BA6" s="98"/>
      <c r="BB6" s="98"/>
      <c r="BC6" s="98"/>
      <c r="BD6" s="98"/>
      <c r="BE6" s="98"/>
      <c r="BF6" s="99"/>
      <c r="BG6" s="317">
        <f>BG7</f>
        <v>216300</v>
      </c>
      <c r="BH6" s="317"/>
      <c r="BI6" s="317"/>
      <c r="BJ6" s="317"/>
      <c r="BK6" s="317"/>
      <c r="BL6" s="317"/>
      <c r="BM6" s="317"/>
      <c r="BN6" s="317"/>
      <c r="BO6" s="317"/>
      <c r="BP6" s="317"/>
      <c r="BQ6" s="317"/>
      <c r="BR6" s="317"/>
      <c r="BS6" s="317"/>
      <c r="BT6" s="317"/>
      <c r="BU6" s="317"/>
      <c r="BV6" s="317"/>
      <c r="BW6" s="317"/>
      <c r="BX6" s="317"/>
      <c r="BY6" s="317"/>
      <c r="BZ6" s="317">
        <f>BZ7</f>
        <v>-1145106.8399999999</v>
      </c>
      <c r="CA6" s="317"/>
      <c r="CB6" s="317"/>
      <c r="CC6" s="317"/>
      <c r="CD6" s="317"/>
      <c r="CE6" s="317"/>
      <c r="CF6" s="317"/>
      <c r="CG6" s="317"/>
      <c r="CH6" s="317"/>
      <c r="CI6" s="317"/>
      <c r="CJ6" s="317"/>
      <c r="CK6" s="317"/>
      <c r="CL6" s="317"/>
      <c r="CM6" s="317"/>
      <c r="CN6" s="317"/>
      <c r="CO6" s="317">
        <f>BG6-BZ6</f>
        <v>1361406.8399999999</v>
      </c>
      <c r="CP6" s="317"/>
      <c r="CQ6" s="317"/>
      <c r="CR6" s="317"/>
      <c r="CS6" s="317"/>
      <c r="CT6" s="317"/>
      <c r="CU6" s="317"/>
      <c r="CV6" s="317"/>
      <c r="CW6" s="317"/>
      <c r="CX6" s="317"/>
      <c r="CY6" s="317"/>
      <c r="CZ6" s="317"/>
      <c r="DA6" s="317"/>
      <c r="DB6" s="317"/>
      <c r="DC6" s="317"/>
      <c r="DD6" s="317"/>
      <c r="DE6" s="318"/>
    </row>
    <row r="7" spans="1:109" ht="26.25" customHeight="1">
      <c r="A7" s="311" t="s">
        <v>219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2" t="s">
        <v>17</v>
      </c>
      <c r="AL7" s="124"/>
      <c r="AM7" s="124"/>
      <c r="AN7" s="124"/>
      <c r="AO7" s="124"/>
      <c r="AP7" s="124"/>
      <c r="AQ7" s="124" t="s">
        <v>232</v>
      </c>
      <c r="AR7" s="124"/>
      <c r="AS7" s="124"/>
      <c r="AT7" s="124"/>
      <c r="AU7" s="124"/>
      <c r="AV7" s="124"/>
      <c r="AW7" s="124"/>
      <c r="AX7" s="124"/>
      <c r="AY7" s="124"/>
      <c r="AZ7" s="125"/>
      <c r="BA7" s="126"/>
      <c r="BB7" s="126"/>
      <c r="BC7" s="126"/>
      <c r="BD7" s="126"/>
      <c r="BE7" s="126"/>
      <c r="BF7" s="127"/>
      <c r="BG7" s="309">
        <f>BG8+BG12</f>
        <v>216300</v>
      </c>
      <c r="BH7" s="309"/>
      <c r="BI7" s="309"/>
      <c r="BJ7" s="309"/>
      <c r="BK7" s="309"/>
      <c r="BL7" s="309"/>
      <c r="BM7" s="309"/>
      <c r="BN7" s="309"/>
      <c r="BO7" s="309"/>
      <c r="BP7" s="309"/>
      <c r="BQ7" s="309"/>
      <c r="BR7" s="309"/>
      <c r="BS7" s="309"/>
      <c r="BT7" s="309"/>
      <c r="BU7" s="309"/>
      <c r="BV7" s="309"/>
      <c r="BW7" s="309"/>
      <c r="BX7" s="309"/>
      <c r="BY7" s="309"/>
      <c r="BZ7" s="309">
        <f>BZ8+BZ12</f>
        <v>-1145106.8399999999</v>
      </c>
      <c r="CA7" s="309"/>
      <c r="CB7" s="309"/>
      <c r="CC7" s="309"/>
      <c r="CD7" s="309"/>
      <c r="CE7" s="309"/>
      <c r="CF7" s="309"/>
      <c r="CG7" s="309"/>
      <c r="CH7" s="309"/>
      <c r="CI7" s="309"/>
      <c r="CJ7" s="309"/>
      <c r="CK7" s="309"/>
      <c r="CL7" s="309"/>
      <c r="CM7" s="309"/>
      <c r="CN7" s="309"/>
      <c r="CO7" s="309">
        <f>BG7-BZ7</f>
        <v>1361406.8399999999</v>
      </c>
      <c r="CP7" s="309"/>
      <c r="CQ7" s="309"/>
      <c r="CR7" s="309"/>
      <c r="CS7" s="309"/>
      <c r="CT7" s="309"/>
      <c r="CU7" s="309"/>
      <c r="CV7" s="309"/>
      <c r="CW7" s="309"/>
      <c r="CX7" s="309"/>
      <c r="CY7" s="309"/>
      <c r="CZ7" s="309"/>
      <c r="DA7" s="309"/>
      <c r="DB7" s="309"/>
      <c r="DC7" s="309"/>
      <c r="DD7" s="309"/>
      <c r="DE7" s="310"/>
    </row>
    <row r="8" spans="1:109" ht="21.75" customHeight="1">
      <c r="A8" s="311" t="s">
        <v>220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2" t="s">
        <v>19</v>
      </c>
      <c r="AL8" s="124"/>
      <c r="AM8" s="124"/>
      <c r="AN8" s="124"/>
      <c r="AO8" s="124"/>
      <c r="AP8" s="124"/>
      <c r="AQ8" s="124" t="s">
        <v>233</v>
      </c>
      <c r="AR8" s="124"/>
      <c r="AS8" s="124"/>
      <c r="AT8" s="124"/>
      <c r="AU8" s="124"/>
      <c r="AV8" s="124"/>
      <c r="AW8" s="124"/>
      <c r="AX8" s="124"/>
      <c r="AY8" s="124"/>
      <c r="AZ8" s="125"/>
      <c r="BA8" s="126"/>
      <c r="BB8" s="126"/>
      <c r="BC8" s="126"/>
      <c r="BD8" s="126"/>
      <c r="BE8" s="126"/>
      <c r="BF8" s="127"/>
      <c r="BG8" s="309">
        <f>BG9</f>
        <v>-13946000</v>
      </c>
      <c r="BH8" s="309"/>
      <c r="BI8" s="309"/>
      <c r="BJ8" s="309"/>
      <c r="BK8" s="309"/>
      <c r="BL8" s="309"/>
      <c r="BM8" s="309"/>
      <c r="BN8" s="309"/>
      <c r="BO8" s="309"/>
      <c r="BP8" s="309"/>
      <c r="BQ8" s="309"/>
      <c r="BR8" s="309"/>
      <c r="BS8" s="309"/>
      <c r="BT8" s="309"/>
      <c r="BU8" s="309"/>
      <c r="BV8" s="309"/>
      <c r="BW8" s="309"/>
      <c r="BX8" s="309"/>
      <c r="BY8" s="309"/>
      <c r="BZ8" s="309">
        <f>BZ9</f>
        <v>-2991609.65</v>
      </c>
      <c r="CA8" s="309"/>
      <c r="CB8" s="309"/>
      <c r="CC8" s="309"/>
      <c r="CD8" s="309"/>
      <c r="CE8" s="309"/>
      <c r="CF8" s="309"/>
      <c r="CG8" s="309"/>
      <c r="CH8" s="309"/>
      <c r="CI8" s="309"/>
      <c r="CJ8" s="309"/>
      <c r="CK8" s="309"/>
      <c r="CL8" s="309"/>
      <c r="CM8" s="309"/>
      <c r="CN8" s="309"/>
      <c r="CO8" s="309" t="s">
        <v>18</v>
      </c>
      <c r="CP8" s="309"/>
      <c r="CQ8" s="309"/>
      <c r="CR8" s="309"/>
      <c r="CS8" s="309"/>
      <c r="CT8" s="309"/>
      <c r="CU8" s="309"/>
      <c r="CV8" s="309"/>
      <c r="CW8" s="309"/>
      <c r="CX8" s="309"/>
      <c r="CY8" s="309"/>
      <c r="CZ8" s="309"/>
      <c r="DA8" s="309"/>
      <c r="DB8" s="309"/>
      <c r="DC8" s="309"/>
      <c r="DD8" s="309"/>
      <c r="DE8" s="310"/>
    </row>
    <row r="9" spans="1:109" ht="28.5" customHeight="1">
      <c r="A9" s="311" t="s">
        <v>221</v>
      </c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2" t="s">
        <v>19</v>
      </c>
      <c r="AL9" s="124"/>
      <c r="AM9" s="124"/>
      <c r="AN9" s="124"/>
      <c r="AO9" s="124"/>
      <c r="AP9" s="124"/>
      <c r="AQ9" s="124" t="s">
        <v>234</v>
      </c>
      <c r="AR9" s="124"/>
      <c r="AS9" s="124"/>
      <c r="AT9" s="124"/>
      <c r="AU9" s="124"/>
      <c r="AV9" s="124"/>
      <c r="AW9" s="124"/>
      <c r="AX9" s="124"/>
      <c r="AY9" s="124"/>
      <c r="AZ9" s="125"/>
      <c r="BA9" s="126"/>
      <c r="BB9" s="126"/>
      <c r="BC9" s="126"/>
      <c r="BD9" s="126"/>
      <c r="BE9" s="126"/>
      <c r="BF9" s="127"/>
      <c r="BG9" s="309">
        <f>BG10</f>
        <v>-13946000</v>
      </c>
      <c r="BH9" s="309"/>
      <c r="BI9" s="309"/>
      <c r="BJ9" s="309"/>
      <c r="BK9" s="309"/>
      <c r="BL9" s="309"/>
      <c r="BM9" s="309"/>
      <c r="BN9" s="309"/>
      <c r="BO9" s="309"/>
      <c r="BP9" s="309"/>
      <c r="BQ9" s="309"/>
      <c r="BR9" s="309"/>
      <c r="BS9" s="309"/>
      <c r="BT9" s="309"/>
      <c r="BU9" s="309"/>
      <c r="BV9" s="309"/>
      <c r="BW9" s="309"/>
      <c r="BX9" s="309"/>
      <c r="BY9" s="309"/>
      <c r="BZ9" s="309">
        <f>BZ10</f>
        <v>-2991609.65</v>
      </c>
      <c r="CA9" s="309"/>
      <c r="CB9" s="309"/>
      <c r="CC9" s="309"/>
      <c r="CD9" s="309"/>
      <c r="CE9" s="309"/>
      <c r="CF9" s="309"/>
      <c r="CG9" s="309"/>
      <c r="CH9" s="309"/>
      <c r="CI9" s="309"/>
      <c r="CJ9" s="309"/>
      <c r="CK9" s="309"/>
      <c r="CL9" s="309"/>
      <c r="CM9" s="309"/>
      <c r="CN9" s="309"/>
      <c r="CO9" s="309" t="s">
        <v>18</v>
      </c>
      <c r="CP9" s="309"/>
      <c r="CQ9" s="309"/>
      <c r="CR9" s="309"/>
      <c r="CS9" s="309"/>
      <c r="CT9" s="309"/>
      <c r="CU9" s="309"/>
      <c r="CV9" s="309"/>
      <c r="CW9" s="309"/>
      <c r="CX9" s="309"/>
      <c r="CY9" s="309"/>
      <c r="CZ9" s="309"/>
      <c r="DA9" s="309"/>
      <c r="DB9" s="309"/>
      <c r="DC9" s="309"/>
      <c r="DD9" s="309"/>
      <c r="DE9" s="310"/>
    </row>
    <row r="10" spans="1:109" ht="26.25" customHeight="1">
      <c r="A10" s="311" t="s">
        <v>222</v>
      </c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311"/>
      <c r="AK10" s="312" t="s">
        <v>19</v>
      </c>
      <c r="AL10" s="124"/>
      <c r="AM10" s="124"/>
      <c r="AN10" s="124"/>
      <c r="AO10" s="124"/>
      <c r="AP10" s="124"/>
      <c r="AQ10" s="124" t="s">
        <v>235</v>
      </c>
      <c r="AR10" s="124"/>
      <c r="AS10" s="124"/>
      <c r="AT10" s="124"/>
      <c r="AU10" s="124"/>
      <c r="AV10" s="124"/>
      <c r="AW10" s="124"/>
      <c r="AX10" s="124"/>
      <c r="AY10" s="124"/>
      <c r="AZ10" s="125"/>
      <c r="BA10" s="126"/>
      <c r="BB10" s="126"/>
      <c r="BC10" s="126"/>
      <c r="BD10" s="126"/>
      <c r="BE10" s="126"/>
      <c r="BF10" s="127"/>
      <c r="BG10" s="309">
        <f>BG11</f>
        <v>-13946000</v>
      </c>
      <c r="BH10" s="309"/>
      <c r="BI10" s="309"/>
      <c r="BJ10" s="309"/>
      <c r="BK10" s="309"/>
      <c r="BL10" s="309"/>
      <c r="BM10" s="309"/>
      <c r="BN10" s="309"/>
      <c r="BO10" s="309"/>
      <c r="BP10" s="309"/>
      <c r="BQ10" s="309"/>
      <c r="BR10" s="309"/>
      <c r="BS10" s="309"/>
      <c r="BT10" s="309"/>
      <c r="BU10" s="309"/>
      <c r="BV10" s="309"/>
      <c r="BW10" s="309"/>
      <c r="BX10" s="309"/>
      <c r="BY10" s="309"/>
      <c r="BZ10" s="309">
        <f>BZ11</f>
        <v>-2991609.65</v>
      </c>
      <c r="CA10" s="309"/>
      <c r="CB10" s="309"/>
      <c r="CC10" s="309"/>
      <c r="CD10" s="309"/>
      <c r="CE10" s="309"/>
      <c r="CF10" s="309"/>
      <c r="CG10" s="309"/>
      <c r="CH10" s="309"/>
      <c r="CI10" s="309"/>
      <c r="CJ10" s="309"/>
      <c r="CK10" s="309"/>
      <c r="CL10" s="309"/>
      <c r="CM10" s="309"/>
      <c r="CN10" s="309"/>
      <c r="CO10" s="309" t="s">
        <v>18</v>
      </c>
      <c r="CP10" s="309"/>
      <c r="CQ10" s="309"/>
      <c r="CR10" s="309"/>
      <c r="CS10" s="309"/>
      <c r="CT10" s="309"/>
      <c r="CU10" s="309"/>
      <c r="CV10" s="309"/>
      <c r="CW10" s="309"/>
      <c r="CX10" s="309"/>
      <c r="CY10" s="309"/>
      <c r="CZ10" s="309"/>
      <c r="DA10" s="309"/>
      <c r="DB10" s="309"/>
      <c r="DC10" s="309"/>
      <c r="DD10" s="309"/>
      <c r="DE10" s="310"/>
    </row>
    <row r="11" spans="1:109" ht="39" customHeight="1">
      <c r="A11" s="311" t="s">
        <v>223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1"/>
      <c r="AK11" s="312" t="s">
        <v>19</v>
      </c>
      <c r="AL11" s="124"/>
      <c r="AM11" s="124"/>
      <c r="AN11" s="124"/>
      <c r="AO11" s="124"/>
      <c r="AP11" s="124"/>
      <c r="AQ11" s="124" t="s">
        <v>236</v>
      </c>
      <c r="AR11" s="124"/>
      <c r="AS11" s="124"/>
      <c r="AT11" s="124"/>
      <c r="AU11" s="124"/>
      <c r="AV11" s="124"/>
      <c r="AW11" s="124"/>
      <c r="AX11" s="124"/>
      <c r="AY11" s="124"/>
      <c r="AZ11" s="125"/>
      <c r="BA11" s="126"/>
      <c r="BB11" s="126"/>
      <c r="BC11" s="126"/>
      <c r="BD11" s="126"/>
      <c r="BE11" s="126"/>
      <c r="BF11" s="127"/>
      <c r="BG11" s="309">
        <v>-13946000</v>
      </c>
      <c r="BH11" s="309"/>
      <c r="BI11" s="309"/>
      <c r="BJ11" s="309"/>
      <c r="BK11" s="309"/>
      <c r="BL11" s="309"/>
      <c r="BM11" s="309"/>
      <c r="BN11" s="309"/>
      <c r="BO11" s="309"/>
      <c r="BP11" s="309"/>
      <c r="BQ11" s="309"/>
      <c r="BR11" s="309"/>
      <c r="BS11" s="309"/>
      <c r="BT11" s="309"/>
      <c r="BU11" s="309"/>
      <c r="BV11" s="309"/>
      <c r="BW11" s="309"/>
      <c r="BX11" s="309"/>
      <c r="BY11" s="309"/>
      <c r="BZ11" s="309">
        <v>-2991609.65</v>
      </c>
      <c r="CA11" s="309"/>
      <c r="CB11" s="309"/>
      <c r="CC11" s="309"/>
      <c r="CD11" s="309"/>
      <c r="CE11" s="309"/>
      <c r="CF11" s="309"/>
      <c r="CG11" s="309"/>
      <c r="CH11" s="309"/>
      <c r="CI11" s="309"/>
      <c r="CJ11" s="309"/>
      <c r="CK11" s="309"/>
      <c r="CL11" s="309"/>
      <c r="CM11" s="309"/>
      <c r="CN11" s="309"/>
      <c r="CO11" s="309" t="s">
        <v>18</v>
      </c>
      <c r="CP11" s="309"/>
      <c r="CQ11" s="309"/>
      <c r="CR11" s="309"/>
      <c r="CS11" s="309"/>
      <c r="CT11" s="309"/>
      <c r="CU11" s="309"/>
      <c r="CV11" s="309"/>
      <c r="CW11" s="309"/>
      <c r="CX11" s="309"/>
      <c r="CY11" s="309"/>
      <c r="CZ11" s="309"/>
      <c r="DA11" s="309"/>
      <c r="DB11" s="309"/>
      <c r="DC11" s="309"/>
      <c r="DD11" s="309"/>
      <c r="DE11" s="310"/>
    </row>
    <row r="12" spans="1:109" ht="24.75" customHeight="1">
      <c r="A12" s="311" t="s">
        <v>224</v>
      </c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311"/>
      <c r="AK12" s="312" t="s">
        <v>237</v>
      </c>
      <c r="AL12" s="124"/>
      <c r="AM12" s="124"/>
      <c r="AN12" s="124"/>
      <c r="AO12" s="124"/>
      <c r="AP12" s="124"/>
      <c r="AQ12" s="124" t="s">
        <v>238</v>
      </c>
      <c r="AR12" s="124"/>
      <c r="AS12" s="124"/>
      <c r="AT12" s="124"/>
      <c r="AU12" s="124"/>
      <c r="AV12" s="124"/>
      <c r="AW12" s="124"/>
      <c r="AX12" s="124"/>
      <c r="AY12" s="124"/>
      <c r="AZ12" s="125"/>
      <c r="BA12" s="126"/>
      <c r="BB12" s="126"/>
      <c r="BC12" s="126"/>
      <c r="BD12" s="126"/>
      <c r="BE12" s="126"/>
      <c r="BF12" s="127"/>
      <c r="BG12" s="309">
        <f>BG13</f>
        <v>14162300</v>
      </c>
      <c r="BH12" s="309"/>
      <c r="BI12" s="309"/>
      <c r="BJ12" s="309"/>
      <c r="BK12" s="309"/>
      <c r="BL12" s="309"/>
      <c r="BM12" s="309"/>
      <c r="BN12" s="309"/>
      <c r="BO12" s="309"/>
      <c r="BP12" s="309"/>
      <c r="BQ12" s="309"/>
      <c r="BR12" s="309"/>
      <c r="BS12" s="309"/>
      <c r="BT12" s="309"/>
      <c r="BU12" s="309"/>
      <c r="BV12" s="309"/>
      <c r="BW12" s="309"/>
      <c r="BX12" s="309"/>
      <c r="BY12" s="309"/>
      <c r="BZ12" s="139">
        <f>BZ13</f>
        <v>1846502.81</v>
      </c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309" t="s">
        <v>18</v>
      </c>
      <c r="CP12" s="309"/>
      <c r="CQ12" s="309"/>
      <c r="CR12" s="309"/>
      <c r="CS12" s="309"/>
      <c r="CT12" s="309"/>
      <c r="CU12" s="309"/>
      <c r="CV12" s="309"/>
      <c r="CW12" s="309"/>
      <c r="CX12" s="309"/>
      <c r="CY12" s="309"/>
      <c r="CZ12" s="309"/>
      <c r="DA12" s="309"/>
      <c r="DB12" s="309"/>
      <c r="DC12" s="309"/>
      <c r="DD12" s="309"/>
      <c r="DE12" s="310"/>
    </row>
    <row r="13" spans="1:109" ht="21.75" customHeight="1">
      <c r="A13" s="311" t="s">
        <v>225</v>
      </c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11"/>
      <c r="AJ13" s="311"/>
      <c r="AK13" s="312" t="s">
        <v>237</v>
      </c>
      <c r="AL13" s="124"/>
      <c r="AM13" s="124"/>
      <c r="AN13" s="124"/>
      <c r="AO13" s="124"/>
      <c r="AP13" s="124"/>
      <c r="AQ13" s="124" t="s">
        <v>239</v>
      </c>
      <c r="AR13" s="124"/>
      <c r="AS13" s="124"/>
      <c r="AT13" s="124"/>
      <c r="AU13" s="124"/>
      <c r="AV13" s="124"/>
      <c r="AW13" s="124"/>
      <c r="AX13" s="124"/>
      <c r="AY13" s="124"/>
      <c r="AZ13" s="125"/>
      <c r="BA13" s="126"/>
      <c r="BB13" s="126"/>
      <c r="BC13" s="126"/>
      <c r="BD13" s="126"/>
      <c r="BE13" s="126"/>
      <c r="BF13" s="127"/>
      <c r="BG13" s="309">
        <f>BG14</f>
        <v>14162300</v>
      </c>
      <c r="BH13" s="309"/>
      <c r="BI13" s="309"/>
      <c r="BJ13" s="309"/>
      <c r="BK13" s="309"/>
      <c r="BL13" s="309"/>
      <c r="BM13" s="309"/>
      <c r="BN13" s="309"/>
      <c r="BO13" s="309"/>
      <c r="BP13" s="309"/>
      <c r="BQ13" s="309"/>
      <c r="BR13" s="309"/>
      <c r="BS13" s="309"/>
      <c r="BT13" s="309"/>
      <c r="BU13" s="309"/>
      <c r="BV13" s="309"/>
      <c r="BW13" s="309"/>
      <c r="BX13" s="309"/>
      <c r="BY13" s="309"/>
      <c r="BZ13" s="139">
        <f>BZ14</f>
        <v>1846502.81</v>
      </c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309" t="s">
        <v>18</v>
      </c>
      <c r="CP13" s="309"/>
      <c r="CQ13" s="309"/>
      <c r="CR13" s="309"/>
      <c r="CS13" s="309"/>
      <c r="CT13" s="309"/>
      <c r="CU13" s="309"/>
      <c r="CV13" s="309"/>
      <c r="CW13" s="309"/>
      <c r="CX13" s="309"/>
      <c r="CY13" s="309"/>
      <c r="CZ13" s="309"/>
      <c r="DA13" s="309"/>
      <c r="DB13" s="309"/>
      <c r="DC13" s="309"/>
      <c r="DD13" s="309"/>
      <c r="DE13" s="310"/>
    </row>
    <row r="14" spans="1:109" ht="27.75" customHeight="1">
      <c r="A14" s="311" t="s">
        <v>226</v>
      </c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2" t="s">
        <v>237</v>
      </c>
      <c r="AL14" s="124"/>
      <c r="AM14" s="124"/>
      <c r="AN14" s="124"/>
      <c r="AO14" s="124"/>
      <c r="AP14" s="124"/>
      <c r="AQ14" s="124" t="s">
        <v>240</v>
      </c>
      <c r="AR14" s="124"/>
      <c r="AS14" s="124"/>
      <c r="AT14" s="124"/>
      <c r="AU14" s="124"/>
      <c r="AV14" s="124"/>
      <c r="AW14" s="124"/>
      <c r="AX14" s="124"/>
      <c r="AY14" s="124"/>
      <c r="AZ14" s="125"/>
      <c r="BA14" s="126"/>
      <c r="BB14" s="126"/>
      <c r="BC14" s="126"/>
      <c r="BD14" s="126"/>
      <c r="BE14" s="126"/>
      <c r="BF14" s="127"/>
      <c r="BG14" s="309">
        <f>BG15</f>
        <v>14162300</v>
      </c>
      <c r="BH14" s="309"/>
      <c r="BI14" s="309"/>
      <c r="BJ14" s="309"/>
      <c r="BK14" s="309"/>
      <c r="BL14" s="309"/>
      <c r="BM14" s="309"/>
      <c r="BN14" s="309"/>
      <c r="BO14" s="309"/>
      <c r="BP14" s="309"/>
      <c r="BQ14" s="309"/>
      <c r="BR14" s="309"/>
      <c r="BS14" s="309"/>
      <c r="BT14" s="309"/>
      <c r="BU14" s="309"/>
      <c r="BV14" s="309"/>
      <c r="BW14" s="309"/>
      <c r="BX14" s="309"/>
      <c r="BY14" s="309"/>
      <c r="BZ14" s="139">
        <f>BZ15</f>
        <v>1846502.81</v>
      </c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309" t="s">
        <v>18</v>
      </c>
      <c r="CP14" s="309"/>
      <c r="CQ14" s="309"/>
      <c r="CR14" s="309"/>
      <c r="CS14" s="309"/>
      <c r="CT14" s="309"/>
      <c r="CU14" s="309"/>
      <c r="CV14" s="309"/>
      <c r="CW14" s="309"/>
      <c r="CX14" s="309"/>
      <c r="CY14" s="309"/>
      <c r="CZ14" s="309"/>
      <c r="DA14" s="309"/>
      <c r="DB14" s="309"/>
      <c r="DC14" s="309"/>
      <c r="DD14" s="309"/>
      <c r="DE14" s="310"/>
    </row>
    <row r="15" spans="1:109" ht="30.75" customHeight="1">
      <c r="A15" s="311" t="s">
        <v>227</v>
      </c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1"/>
      <c r="AK15" s="312" t="s">
        <v>237</v>
      </c>
      <c r="AL15" s="124"/>
      <c r="AM15" s="124"/>
      <c r="AN15" s="124"/>
      <c r="AO15" s="124"/>
      <c r="AP15" s="124"/>
      <c r="AQ15" s="124" t="s">
        <v>241</v>
      </c>
      <c r="AR15" s="124"/>
      <c r="AS15" s="124"/>
      <c r="AT15" s="124"/>
      <c r="AU15" s="124"/>
      <c r="AV15" s="124"/>
      <c r="AW15" s="124"/>
      <c r="AX15" s="124"/>
      <c r="AY15" s="124"/>
      <c r="AZ15" s="125"/>
      <c r="BA15" s="126"/>
      <c r="BB15" s="126"/>
      <c r="BC15" s="126"/>
      <c r="BD15" s="126"/>
      <c r="BE15" s="126"/>
      <c r="BF15" s="127"/>
      <c r="BG15" s="309">
        <v>14162300</v>
      </c>
      <c r="BH15" s="309"/>
      <c r="BI15" s="309"/>
      <c r="BJ15" s="309"/>
      <c r="BK15" s="309"/>
      <c r="BL15" s="309"/>
      <c r="BM15" s="309"/>
      <c r="BN15" s="309"/>
      <c r="BO15" s="309"/>
      <c r="BP15" s="309"/>
      <c r="BQ15" s="309"/>
      <c r="BR15" s="309"/>
      <c r="BS15" s="309"/>
      <c r="BT15" s="309"/>
      <c r="BU15" s="309"/>
      <c r="BV15" s="309"/>
      <c r="BW15" s="309"/>
      <c r="BX15" s="309"/>
      <c r="BY15" s="309"/>
      <c r="BZ15" s="139">
        <v>1846502.81</v>
      </c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309" t="s">
        <v>18</v>
      </c>
      <c r="CP15" s="309"/>
      <c r="CQ15" s="309"/>
      <c r="CR15" s="309"/>
      <c r="CS15" s="309"/>
      <c r="CT15" s="309"/>
      <c r="CU15" s="309"/>
      <c r="CV15" s="309"/>
      <c r="CW15" s="309"/>
      <c r="CX15" s="309"/>
      <c r="CY15" s="309"/>
      <c r="CZ15" s="309"/>
      <c r="DA15" s="309"/>
      <c r="DB15" s="309"/>
      <c r="DC15" s="309"/>
      <c r="DD15" s="309"/>
      <c r="DE15" s="310"/>
    </row>
    <row r="16" spans="1:109" ht="11.2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11"/>
    </row>
    <row r="17" spans="1:108" ht="3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</row>
    <row r="18" spans="1:76" ht="12.75" customHeight="1">
      <c r="A18" s="1" t="s">
        <v>1</v>
      </c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H18" s="320" t="s">
        <v>230</v>
      </c>
      <c r="AI18" s="320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  <c r="AT18" s="320"/>
      <c r="AU18" s="320"/>
      <c r="AV18" s="320"/>
      <c r="AW18" s="320"/>
      <c r="AX18" s="320"/>
      <c r="AY18" s="320"/>
      <c r="AZ18" s="320"/>
      <c r="BA18" s="320"/>
      <c r="BB18" s="320"/>
      <c r="BC18" s="320"/>
      <c r="BF18" s="91" t="s">
        <v>263</v>
      </c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</row>
    <row r="19" spans="1:109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19" t="s">
        <v>3</v>
      </c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H19" s="319" t="s">
        <v>4</v>
      </c>
      <c r="AI19" s="319"/>
      <c r="AJ19" s="319"/>
      <c r="AK19" s="319"/>
      <c r="AL19" s="319"/>
      <c r="AM19" s="319"/>
      <c r="AN19" s="319"/>
      <c r="AO19" s="319"/>
      <c r="AP19" s="319"/>
      <c r="AQ19" s="319"/>
      <c r="AR19" s="319"/>
      <c r="AS19" s="319"/>
      <c r="AT19" s="319"/>
      <c r="AU19" s="319"/>
      <c r="AV19" s="319"/>
      <c r="AW19" s="319"/>
      <c r="AX19" s="319"/>
      <c r="AY19" s="319"/>
      <c r="AZ19" s="319"/>
      <c r="BA19" s="319"/>
      <c r="BB19" s="319"/>
      <c r="BC19" s="319"/>
      <c r="BF19" s="92" t="s">
        <v>228</v>
      </c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Z19" s="320"/>
      <c r="CA19" s="320"/>
      <c r="CB19" s="320"/>
      <c r="CC19" s="320"/>
      <c r="CD19" s="320"/>
      <c r="CE19" s="320"/>
      <c r="CF19" s="320"/>
      <c r="CG19" s="320"/>
      <c r="CH19" s="320"/>
      <c r="CI19" s="320"/>
      <c r="CJ19" s="320"/>
      <c r="CK19" s="320"/>
      <c r="CL19" s="320"/>
      <c r="CM19" s="320"/>
      <c r="CN19" s="320"/>
      <c r="CP19" s="85" t="s">
        <v>229</v>
      </c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</row>
    <row r="20" spans="78:109" ht="11.25" customHeight="1">
      <c r="BZ20" s="319"/>
      <c r="CA20" s="319"/>
      <c r="CB20" s="319"/>
      <c r="CC20" s="319"/>
      <c r="CD20" s="319"/>
      <c r="CE20" s="319"/>
      <c r="CF20" s="319"/>
      <c r="CG20" s="319"/>
      <c r="CH20" s="319"/>
      <c r="CI20" s="319"/>
      <c r="CJ20" s="319"/>
      <c r="CK20" s="319"/>
      <c r="CL20" s="319"/>
      <c r="CM20" s="319"/>
      <c r="CN20" s="319"/>
      <c r="CP20" s="308" t="s">
        <v>4</v>
      </c>
      <c r="CQ20" s="308"/>
      <c r="CR20" s="308"/>
      <c r="CS20" s="308"/>
      <c r="CT20" s="308"/>
      <c r="CU20" s="308"/>
      <c r="CV20" s="308"/>
      <c r="CW20" s="308"/>
      <c r="CX20" s="308"/>
      <c r="CY20" s="308"/>
      <c r="CZ20" s="308"/>
      <c r="DA20" s="308"/>
      <c r="DB20" s="308"/>
      <c r="DC20" s="308"/>
      <c r="DD20" s="308"/>
      <c r="DE20" s="308"/>
    </row>
    <row r="21" spans="1:55" ht="11.25">
      <c r="A21" s="1" t="s">
        <v>2</v>
      </c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H21" s="320" t="s">
        <v>231</v>
      </c>
      <c r="AI21" s="320"/>
      <c r="AJ21" s="320"/>
      <c r="AK21" s="320"/>
      <c r="AL21" s="320"/>
      <c r="AM21" s="320"/>
      <c r="AN21" s="320"/>
      <c r="AO21" s="320"/>
      <c r="AP21" s="320"/>
      <c r="AQ21" s="320"/>
      <c r="AR21" s="320"/>
      <c r="AS21" s="320"/>
      <c r="AT21" s="320"/>
      <c r="AU21" s="320"/>
      <c r="AV21" s="320"/>
      <c r="AW21" s="320"/>
      <c r="AX21" s="320"/>
      <c r="AY21" s="320"/>
      <c r="AZ21" s="320"/>
      <c r="BA21" s="320"/>
      <c r="BB21" s="320"/>
      <c r="BC21" s="320"/>
    </row>
    <row r="22" spans="18:109" ht="11.25">
      <c r="R22" s="319" t="s">
        <v>3</v>
      </c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"/>
      <c r="AG22" s="3"/>
      <c r="AH22" s="319" t="s">
        <v>4</v>
      </c>
      <c r="AI22" s="319"/>
      <c r="AJ22" s="319"/>
      <c r="AK22" s="319"/>
      <c r="AL22" s="319"/>
      <c r="AM22" s="319"/>
      <c r="AN22" s="319"/>
      <c r="AO22" s="319"/>
      <c r="AP22" s="319"/>
      <c r="AQ22" s="319"/>
      <c r="AR22" s="319"/>
      <c r="AS22" s="319"/>
      <c r="AT22" s="319"/>
      <c r="AU22" s="319"/>
      <c r="AV22" s="319"/>
      <c r="AW22" s="319"/>
      <c r="AX22" s="319"/>
      <c r="AY22" s="319"/>
      <c r="AZ22" s="319"/>
      <c r="BA22" s="319"/>
      <c r="BB22" s="319"/>
      <c r="BC22" s="319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58:109" ht="11.25"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</row>
    <row r="24" spans="1:109" ht="11.25">
      <c r="A24" s="92" t="s">
        <v>5</v>
      </c>
      <c r="B24" s="92"/>
      <c r="C24" s="322" t="s">
        <v>529</v>
      </c>
      <c r="D24" s="322"/>
      <c r="E24" s="322"/>
      <c r="F24" s="1" t="s">
        <v>5</v>
      </c>
      <c r="I24" s="320" t="s">
        <v>528</v>
      </c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92">
        <v>20</v>
      </c>
      <c r="Z24" s="92"/>
      <c r="AA24" s="92"/>
      <c r="AB24" s="92"/>
      <c r="AC24" s="321" t="s">
        <v>279</v>
      </c>
      <c r="AD24" s="321"/>
      <c r="AE24" s="321"/>
      <c r="AF24" s="1" t="s">
        <v>22</v>
      </c>
      <c r="BF24" s="4"/>
      <c r="BG24" s="4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4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13"/>
      <c r="CR24" s="13"/>
      <c r="CS24" s="13"/>
      <c r="CT24" s="13"/>
      <c r="CU24" s="13"/>
      <c r="CV24" s="9"/>
      <c r="CW24" s="9"/>
      <c r="CX24" s="4"/>
      <c r="CY24" s="4"/>
      <c r="CZ24" s="4"/>
      <c r="DA24" s="4"/>
      <c r="DB24" s="4"/>
      <c r="DC24" s="4"/>
      <c r="DD24" s="4"/>
      <c r="DE24" s="4"/>
    </row>
    <row r="25" ht="3" customHeight="1"/>
  </sheetData>
  <sheetProtection/>
  <mergeCells count="93">
    <mergeCell ref="AC24:AE24"/>
    <mergeCell ref="AH21:BC21"/>
    <mergeCell ref="R22:AE22"/>
    <mergeCell ref="A24:B24"/>
    <mergeCell ref="C24:E24"/>
    <mergeCell ref="I24:X24"/>
    <mergeCell ref="Y24:AB24"/>
    <mergeCell ref="AH22:BC22"/>
    <mergeCell ref="R21:AE21"/>
    <mergeCell ref="AK10:AP10"/>
    <mergeCell ref="A12:AJ12"/>
    <mergeCell ref="A14:AJ14"/>
    <mergeCell ref="AK12:AP12"/>
    <mergeCell ref="A10:AJ10"/>
    <mergeCell ref="BZ19:CN19"/>
    <mergeCell ref="AH19:BC19"/>
    <mergeCell ref="A11:AJ11"/>
    <mergeCell ref="AK14:AP14"/>
    <mergeCell ref="A15:AJ15"/>
    <mergeCell ref="BZ14:CN14"/>
    <mergeCell ref="N19:AE19"/>
    <mergeCell ref="BF18:BX18"/>
    <mergeCell ref="BF19:BX19"/>
    <mergeCell ref="BZ12:CN12"/>
    <mergeCell ref="CO14:DE14"/>
    <mergeCell ref="CO13:DE13"/>
    <mergeCell ref="AQ14:BF14"/>
    <mergeCell ref="BG10:BY10"/>
    <mergeCell ref="AQ11:BF11"/>
    <mergeCell ref="CO10:DE10"/>
    <mergeCell ref="AQ12:BF12"/>
    <mergeCell ref="BZ11:CN11"/>
    <mergeCell ref="CO11:DE11"/>
    <mergeCell ref="BG11:BY11"/>
    <mergeCell ref="BZ20:CN20"/>
    <mergeCell ref="AQ15:BF15"/>
    <mergeCell ref="AQ10:BF10"/>
    <mergeCell ref="N18:AE18"/>
    <mergeCell ref="AH18:BC18"/>
    <mergeCell ref="AK15:AP15"/>
    <mergeCell ref="AK11:AP11"/>
    <mergeCell ref="BZ10:CN10"/>
    <mergeCell ref="BG12:BY12"/>
    <mergeCell ref="BG15:BY15"/>
    <mergeCell ref="BG5:BY5"/>
    <mergeCell ref="CO5:DE5"/>
    <mergeCell ref="BG6:BY6"/>
    <mergeCell ref="BZ6:CN6"/>
    <mergeCell ref="BZ5:CN5"/>
    <mergeCell ref="CO6:DE6"/>
    <mergeCell ref="AQ9:BF9"/>
    <mergeCell ref="A5:AJ5"/>
    <mergeCell ref="AK5:AP5"/>
    <mergeCell ref="AQ5:BF5"/>
    <mergeCell ref="AQ8:BF8"/>
    <mergeCell ref="A6:AJ6"/>
    <mergeCell ref="AK6:AP6"/>
    <mergeCell ref="AQ6:BF6"/>
    <mergeCell ref="CN1:DE1"/>
    <mergeCell ref="BG3:BY4"/>
    <mergeCell ref="A2:DE2"/>
    <mergeCell ref="A3:AJ4"/>
    <mergeCell ref="CO3:DE4"/>
    <mergeCell ref="BZ3:CN4"/>
    <mergeCell ref="AK3:AP4"/>
    <mergeCell ref="AQ3:BF4"/>
    <mergeCell ref="BG7:BY7"/>
    <mergeCell ref="CO8:DE8"/>
    <mergeCell ref="CO9:DE9"/>
    <mergeCell ref="BG8:BY8"/>
    <mergeCell ref="BG9:BY9"/>
    <mergeCell ref="BZ9:CN9"/>
    <mergeCell ref="BZ8:CN8"/>
    <mergeCell ref="CO15:DE15"/>
    <mergeCell ref="A8:AJ8"/>
    <mergeCell ref="A9:AJ9"/>
    <mergeCell ref="AK7:AP7"/>
    <mergeCell ref="AK9:AP9"/>
    <mergeCell ref="AK8:AP8"/>
    <mergeCell ref="A7:AJ7"/>
    <mergeCell ref="CO7:DE7"/>
    <mergeCell ref="AQ7:BF7"/>
    <mergeCell ref="BZ7:CN7"/>
    <mergeCell ref="CP20:DE20"/>
    <mergeCell ref="CO12:DE12"/>
    <mergeCell ref="A13:AJ13"/>
    <mergeCell ref="AK13:AP13"/>
    <mergeCell ref="AQ13:BF13"/>
    <mergeCell ref="BG13:BY13"/>
    <mergeCell ref="BZ13:CN13"/>
    <mergeCell ref="BZ15:CN15"/>
    <mergeCell ref="BG14:BY14"/>
    <mergeCell ref="CP19:DE19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2011-04-07T07:24:11Z</cp:lastPrinted>
  <dcterms:created xsi:type="dcterms:W3CDTF">2005-02-01T12:32:18Z</dcterms:created>
  <dcterms:modified xsi:type="dcterms:W3CDTF">2011-08-04T18:29:18Z</dcterms:modified>
  <cp:category/>
  <cp:version/>
  <cp:contentType/>
  <cp:contentStatus/>
</cp:coreProperties>
</file>