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570" windowHeight="10920" activeTab="0"/>
  </bookViews>
  <sheets>
    <sheet name="Реестр доходов 2018-2020" sheetId="1" r:id="rId1"/>
  </sheets>
  <definedNames>
    <definedName name="_xlnm._FilterDatabase" localSheetId="0" hidden="1">'Реестр доходов 2018-2020'!$A$12:$J$58</definedName>
    <definedName name="_xlnm.Print_Titles" localSheetId="0">'Реестр доходов 2018-2020'!$10:$12</definedName>
    <definedName name="_xlnm.Print_Area" localSheetId="0">'Реестр доходов 2018-2020'!$A$1:$J$68</definedName>
  </definedNames>
  <calcPr fullCalcOnLoad="1"/>
</workbook>
</file>

<file path=xl/sharedStrings.xml><?xml version="1.0" encoding="utf-8"?>
<sst xmlns="http://schemas.openxmlformats.org/spreadsheetml/2006/main" count="144" uniqueCount="122">
  <si>
    <t>на 2018 год и плановый период 2019 и 2020 годов</t>
  </si>
  <si>
    <t>Наименование бюджета</t>
  </si>
  <si>
    <t>Единица измерения</t>
  </si>
  <si>
    <t>тыс. рублей</t>
  </si>
  <si>
    <t>Группа источников доходов бюджета / источник дохода бюджета</t>
  </si>
  <si>
    <t>Наименование главного администратора доходов бюджета</t>
  </si>
  <si>
    <t>Прогноз доходов бюджета на 2017 год (текущий финансовый год)</t>
  </si>
  <si>
    <t>Прогноз доходов бюджета</t>
  </si>
  <si>
    <t>наименование</t>
  </si>
  <si>
    <t>код классификации доходов бюджета</t>
  </si>
  <si>
    <t>идентификационный код по перечню источников доходов бюджетов Российской Федерации*</t>
  </si>
  <si>
    <t>на 2018 год (очередной финансовый год)</t>
  </si>
  <si>
    <t>на 2019 год (первый год планового периода)</t>
  </si>
  <si>
    <t>на 2020 год (второй год планового периода)</t>
  </si>
  <si>
    <t>4</t>
  </si>
  <si>
    <t>5</t>
  </si>
  <si>
    <t>6</t>
  </si>
  <si>
    <t>7</t>
  </si>
  <si>
    <t>8</t>
  </si>
  <si>
    <t>9</t>
  </si>
  <si>
    <t>10</t>
  </si>
  <si>
    <t>НАЛОГОВЫЕ И НЕНАЛОГОВЫЕ ДОХОДЫ</t>
  </si>
  <si>
    <t>НАЛОГИ НА ПРИБЫЛЬ, ДОХОДЫ</t>
  </si>
  <si>
    <t>Управление Федеральной налоговой службы по Ростовской области</t>
  </si>
  <si>
    <t>Налог на доходы физических лиц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</si>
  <si>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</si>
  <si>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182 1 01 02010 01 0000 110</t>
  </si>
  <si>
    <t>НАЛОГИ НА СОВОКУПНЫЙ ДОХОД</t>
  </si>
  <si>
    <t>НАЛОГИ НА ИМУЩЕСТВО</t>
  </si>
  <si>
    <t>ГОСУДАРСТВЕННАЯ ПОШЛИНА</t>
  </si>
  <si>
    <t>ШТРАФЫ, САНКЦИИ, ВОЗМЕЩЕНИЕ УЩЕРБА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</si>
  <si>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</si>
  <si>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</si>
  <si>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Итого</t>
  </si>
  <si>
    <t>Оценка исполнения 2017 года (текущий финансовый год)</t>
  </si>
  <si>
    <t>Наименование финансового органа / 
(администрации поселения)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</si>
  <si>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</si>
  <si>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</si>
  <si>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</si>
  <si>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</si>
  <si>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</si>
  <si>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</si>
  <si>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</si>
  <si>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</si>
  <si>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</si>
  <si>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</si>
  <si>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</si>
  <si>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БЕЗВОЗМЕЗДНЫЕ ПОСТУПЛЕНИЯ 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</si>
  <si>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</si>
  <si>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</si>
  <si>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</si>
  <si>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</si>
  <si>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</si>
  <si>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</si>
  <si>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</si>
  <si>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</si>
  <si>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</si>
  <si>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182 1 05 03010 01 0000 110</t>
  </si>
  <si>
    <t>182 1 06 01030 10 0000 110</t>
  </si>
  <si>
    <t>182 1 06 06033 10 0000 110</t>
  </si>
  <si>
    <t>182 1 06 06043 10 0000 110</t>
  </si>
  <si>
    <t>951 1 08 04020 01 0000 110</t>
  </si>
  <si>
    <t>951 2 02 15001 10 0000 151</t>
  </si>
  <si>
    <t>951 2 02 30024 10 0000 151</t>
  </si>
  <si>
    <t>951 2 02 35118 10 0000 151</t>
  </si>
  <si>
    <t>951 2 02 49999 10 0000 151</t>
  </si>
  <si>
    <t>Иные междюбжетные трансферты</t>
  </si>
  <si>
    <t xml:space="preserve">ДОХОДЫ ОТ  ИСПОЛЬЗОВАНИЯ  ИМУЩЕСТВА,НАХОДЯЩЕГОСЯ  В ГОСУДАРСТВЕННОЙ И МУНИЦИПАЛЬНОЙ  СОБСТВЕННОСТИ </t>
  </si>
  <si>
    <t>ДОХОДЫ ОТ ОКАЗАНИЯ  ПЛАТНЫХ УСЛУГ (РАБОТ)И КОМПЕНСАЦИИ ЗАТРАТ ГОСУДАРСТВА</t>
  </si>
  <si>
    <t>Прочие доходы от компенсации затрат государства</t>
  </si>
  <si>
    <t>Прочие доходы от компенсации затрат  бюджетов сельских поселений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</si>
  <si>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</si>
  <si>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 </t>
  </si>
  <si>
    <t>Кассовые поступления в текущем финансовом году (по состоянию на 01.11.2017г.)</t>
  </si>
  <si>
    <t>Прочие безвозмездные поступления</t>
  </si>
  <si>
    <t>Прочие безвозмездные поступления в бюджеты сельских поселений</t>
  </si>
  <si>
    <t>951 1 13 02995 10 0000 130</t>
  </si>
  <si>
    <t>951 2 07 05030 10 0000 180</t>
  </si>
  <si>
    <t>000 1 08 04000 01 0000 110</t>
  </si>
  <si>
    <t>000 1 11 05000 00 0000 120</t>
  </si>
  <si>
    <t>Приложение к Постановлению от 01.11.2017 № 118</t>
  </si>
  <si>
    <t>РЕЕСТР</t>
  </si>
  <si>
    <t xml:space="preserve"> источников доходов бюджета Алексеевского сельского поселения</t>
  </si>
  <si>
    <t>Администрация Алексеевского сельского поселения</t>
  </si>
  <si>
    <t>Бюджет Алексеевского сельского поселения Матвеево-Курганского района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</si>
  <si>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 за исключением земельных участков бюджетных и автономных учреждений) </t>
  </si>
  <si>
    <t>951 1 11 05020 00 0000 120</t>
  </si>
  <si>
    <t>951 1 11 05025 10 0000 120</t>
  </si>
  <si>
    <t xml:space="preserve">Доходы, получаемые в виде арендной платы, а также средства от продажи права на заключение договоров аренды за  земли, находящиеся в собственности сельских поселений ( за исключением земельных участков муниципальных бюджетных и автономных учреждений) 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</si>
  <si>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</si>
  <si>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951 1 16 51040 02 0000 140</t>
  </si>
  <si>
    <t>951 2 02 40014 10 0000 151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</si>
  <si>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</si>
  <si>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</si>
  <si>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Глава Администрации Алексеевского сельского поселения      ____________________________ Т.М. Шахназарян</t>
  </si>
  <si>
    <t>000 2 07 00000 00 0000 180</t>
  </si>
  <si>
    <t>000 2 02 49999 00 0000 151</t>
  </si>
  <si>
    <t>000 1 00 00000 00 0000 000</t>
  </si>
  <si>
    <t>000 1 01 00000 00 0000 000</t>
  </si>
  <si>
    <t>000 1 01 02000 01 0000 110</t>
  </si>
  <si>
    <t>000 1 05 00000 00 0000 000</t>
  </si>
  <si>
    <t>000 1 05 03000 00 0000 110</t>
  </si>
  <si>
    <t>000 1 06 00000 00 0000 000</t>
  </si>
  <si>
    <t>000 1 06 01000 00 0000 110</t>
  </si>
  <si>
    <t>000 1 06 06000 00 0000 000</t>
  </si>
  <si>
    <t>000 1 06 06030 00 0000 110</t>
  </si>
  <si>
    <t>000 1 06 06040 00 0000 110</t>
  </si>
  <si>
    <t>000 1 08 00000 00 0000 000</t>
  </si>
  <si>
    <t>000 1 11 00000 00 0000 000</t>
  </si>
  <si>
    <t>000 1 13 00000 00 0000 000</t>
  </si>
  <si>
    <t xml:space="preserve"> 000 1 13 02990 00 0000 130</t>
  </si>
  <si>
    <t>000 1 16 00000 00 0000 000</t>
  </si>
  <si>
    <t>000 1 16 51000 02 0000 140</t>
  </si>
  <si>
    <t>000 2 00 00000 00 0000 000</t>
  </si>
  <si>
    <t>000 2 02 00000 00 0000 000</t>
  </si>
  <si>
    <t>000 2 02 01000 00 0000 151</t>
  </si>
  <si>
    <t>000 2 02 01001 00 0000 151</t>
  </si>
  <si>
    <t>000 2 02 30000 00 0000 151</t>
  </si>
  <si>
    <t>000 2 02 30024 00 0000 151</t>
  </si>
  <si>
    <t>000 2 02 35118 00 0000 151</t>
  </si>
  <si>
    <t>000 2 02 40000 00 0000 151</t>
  </si>
  <si>
    <t>000 2 02 40014 00 0000 151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</si>
</sst>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[Red]\-#,##0.0\ "/>
    <numFmt numFmtId="173" formatCode="?"/>
    <numFmt numFmtId="174" formatCode="#,##0.0"/>
    <numFmt numFmtId="175" formatCode="#,##0.00_ ;[Red]\-#,##0.00\ "/>
    <numFmt numFmtId="176" formatCode="#,##0.0000000000_ ;[Red]\-#,##0.000000000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>
        <color indexed="63"/>
      </top>
      <bottom style="thin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175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2" fillId="0" borderId="0" xfId="0" applyFont="1" applyFill="1" applyBorder="1" applyAlignment="1">
      <alignment wrapText="1"/>
    </xf>
    <xf numFmtId="0" fontId="0" fillId="33" borderId="0" xfId="0" applyFill="1" applyAlignment="1">
      <alignment/>
    </xf>
    <xf numFmtId="0" fontId="2" fillId="0" borderId="11" xfId="0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4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172" fontId="4" fillId="33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172" fontId="2" fillId="0" borderId="11" xfId="0" applyNumberFormat="1" applyFont="1" applyFill="1" applyBorder="1" applyAlignment="1">
      <alignment horizontal="center" vertical="top" wrapText="1"/>
    </xf>
    <xf numFmtId="172" fontId="2" fillId="33" borderId="11" xfId="0" applyNumberFormat="1" applyFont="1" applyFill="1" applyBorder="1" applyAlignment="1">
      <alignment horizontal="center" vertical="top" wrapText="1"/>
    </xf>
    <xf numFmtId="172" fontId="2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172" fontId="4" fillId="0" borderId="11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/>
    </xf>
    <xf numFmtId="0" fontId="7" fillId="34" borderId="11" xfId="0" applyFont="1" applyFill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13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1" xfId="0" applyNumberFormat="1" applyFont="1" applyBorder="1" applyAlignment="1">
      <alignment vertical="top" wrapText="1"/>
    </xf>
    <xf numFmtId="0" fontId="53" fillId="33" borderId="11" xfId="0" applyFont="1" applyFill="1" applyBorder="1" applyAlignment="1">
      <alignment horizontal="center" vertical="top"/>
    </xf>
    <xf numFmtId="0" fontId="10" fillId="33" borderId="11" xfId="0" applyFont="1" applyFill="1" applyBorder="1" applyAlignment="1">
      <alignment vertical="top" wrapText="1"/>
    </xf>
    <xf numFmtId="0" fontId="9" fillId="0" borderId="11" xfId="0" applyFont="1" applyBorder="1" applyAlignment="1">
      <alignment horizontal="left" vertical="top" wrapText="1"/>
    </xf>
    <xf numFmtId="0" fontId="53" fillId="0" borderId="11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54" fillId="0" borderId="11" xfId="0" applyFont="1" applyFill="1" applyBorder="1" applyAlignment="1">
      <alignment horizontal="left" vertical="top" wrapText="1"/>
    </xf>
    <xf numFmtId="0" fontId="54" fillId="0" borderId="11" xfId="0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55" fillId="0" borderId="15" xfId="0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6" fillId="0" borderId="17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11" fillId="35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8"/>
  <sheetViews>
    <sheetView tabSelected="1" view="pageBreakPreview" zoomScale="70" zoomScaleNormal="75" zoomScaleSheetLayoutView="70" zoomScalePageLayoutView="0" workbookViewId="0" topLeftCell="A1">
      <pane ySplit="12" topLeftCell="A13" activePane="bottomLeft" state="frozen"/>
      <selection pane="topLeft" activeCell="A1" sqref="A1"/>
      <selection pane="bottomLeft" activeCell="A3" sqref="A3:J5"/>
    </sheetView>
  </sheetViews>
  <sheetFormatPr defaultColWidth="9.140625" defaultRowHeight="12.75"/>
  <cols>
    <col min="1" max="1" width="40.7109375" style="1" customWidth="1"/>
    <col min="2" max="2" width="32.28125" style="1" customWidth="1"/>
    <col min="3" max="3" width="15.421875" style="1" customWidth="1"/>
    <col min="4" max="4" width="24.00390625" style="1" customWidth="1"/>
    <col min="5" max="5" width="17.140625" style="1" customWidth="1"/>
    <col min="6" max="6" width="16.57421875" style="1" customWidth="1"/>
    <col min="7" max="7" width="17.140625" style="1" customWidth="1"/>
    <col min="8" max="8" width="18.00390625" style="1" customWidth="1"/>
    <col min="9" max="9" width="17.7109375" style="1" customWidth="1"/>
    <col min="10" max="10" width="17.140625" style="1" customWidth="1"/>
    <col min="11" max="16384" width="9.140625" style="1" customWidth="1"/>
  </cols>
  <sheetData>
    <row r="2" spans="7:10" ht="15.75">
      <c r="G2" s="70" t="s">
        <v>80</v>
      </c>
      <c r="H2" s="70"/>
      <c r="I2" s="70"/>
      <c r="J2" s="70"/>
    </row>
    <row r="3" spans="1:10" ht="24.75" customHeight="1">
      <c r="A3" s="68" t="s">
        <v>81</v>
      </c>
      <c r="B3" s="68"/>
      <c r="C3" s="68"/>
      <c r="D3" s="68"/>
      <c r="E3" s="68"/>
      <c r="F3" s="68"/>
      <c r="G3" s="68"/>
      <c r="H3" s="68"/>
      <c r="I3" s="68"/>
      <c r="J3" s="48"/>
    </row>
    <row r="4" spans="1:10" ht="20.25">
      <c r="A4" s="80" t="s">
        <v>82</v>
      </c>
      <c r="B4" s="80"/>
      <c r="C4" s="80"/>
      <c r="D4" s="80"/>
      <c r="E4" s="80"/>
      <c r="F4" s="80"/>
      <c r="G4" s="80"/>
      <c r="H4" s="80"/>
      <c r="I4" s="80"/>
      <c r="J4" s="80"/>
    </row>
    <row r="5" spans="1:10" ht="20.25">
      <c r="A5" s="81" t="s">
        <v>0</v>
      </c>
      <c r="B5" s="81"/>
      <c r="C5" s="81"/>
      <c r="D5" s="81"/>
      <c r="E5" s="81"/>
      <c r="F5" s="81"/>
      <c r="G5" s="81"/>
      <c r="H5" s="81"/>
      <c r="I5" s="81"/>
      <c r="J5" s="81"/>
    </row>
    <row r="6" spans="1:10" ht="31.5">
      <c r="A6" s="11" t="s">
        <v>35</v>
      </c>
      <c r="B6" s="74" t="s">
        <v>83</v>
      </c>
      <c r="C6" s="74"/>
      <c r="D6" s="74"/>
      <c r="E6" s="3"/>
      <c r="F6" s="3"/>
      <c r="G6" s="3"/>
      <c r="H6" s="3"/>
      <c r="I6" s="3"/>
      <c r="J6" s="3"/>
    </row>
    <row r="7" spans="1:10" ht="22.5" customHeight="1">
      <c r="A7" s="3" t="s">
        <v>1</v>
      </c>
      <c r="B7" s="75" t="s">
        <v>84</v>
      </c>
      <c r="C7" s="75"/>
      <c r="D7" s="75"/>
      <c r="E7" s="75"/>
      <c r="F7" s="3"/>
      <c r="G7" s="3"/>
      <c r="H7" s="3"/>
      <c r="I7" s="3"/>
      <c r="J7" s="3" t="s">
        <v>72</v>
      </c>
    </row>
    <row r="8" spans="1:11" ht="21" customHeight="1">
      <c r="A8" s="4" t="s">
        <v>2</v>
      </c>
      <c r="B8" s="4" t="s">
        <v>3</v>
      </c>
      <c r="C8" s="5"/>
      <c r="D8" s="5"/>
      <c r="E8" s="5"/>
      <c r="F8" s="5"/>
      <c r="G8" s="5"/>
      <c r="H8" s="5"/>
      <c r="I8" s="5"/>
      <c r="J8" s="5"/>
      <c r="K8" s="1" t="s">
        <v>72</v>
      </c>
    </row>
    <row r="9" spans="1:10" ht="15.75">
      <c r="A9" s="2"/>
      <c r="B9" s="3"/>
      <c r="C9" s="3"/>
      <c r="D9" s="3"/>
      <c r="E9" s="3"/>
      <c r="F9" s="3"/>
      <c r="G9" s="3"/>
      <c r="H9" s="3"/>
      <c r="I9" s="3"/>
      <c r="J9" s="3"/>
    </row>
    <row r="10" spans="1:10" ht="15.75">
      <c r="A10" s="82" t="s">
        <v>4</v>
      </c>
      <c r="B10" s="82"/>
      <c r="C10" s="82"/>
      <c r="D10" s="66" t="s">
        <v>5</v>
      </c>
      <c r="E10" s="66" t="s">
        <v>6</v>
      </c>
      <c r="F10" s="66" t="s">
        <v>73</v>
      </c>
      <c r="G10" s="66" t="s">
        <v>34</v>
      </c>
      <c r="H10" s="71" t="s">
        <v>7</v>
      </c>
      <c r="I10" s="72"/>
      <c r="J10" s="73"/>
    </row>
    <row r="11" spans="1:10" ht="128.25" customHeight="1">
      <c r="A11" s="6" t="s">
        <v>8</v>
      </c>
      <c r="B11" s="6" t="s">
        <v>9</v>
      </c>
      <c r="C11" s="6" t="s">
        <v>10</v>
      </c>
      <c r="D11" s="67"/>
      <c r="E11" s="67"/>
      <c r="F11" s="67"/>
      <c r="G11" s="67"/>
      <c r="H11" s="6" t="s">
        <v>11</v>
      </c>
      <c r="I11" s="6" t="s">
        <v>12</v>
      </c>
      <c r="J11" s="6" t="s">
        <v>13</v>
      </c>
    </row>
    <row r="12" spans="1:10" ht="15.75">
      <c r="A12" s="7">
        <v>1</v>
      </c>
      <c r="B12" s="7">
        <v>2</v>
      </c>
      <c r="C12" s="7">
        <v>3</v>
      </c>
      <c r="D12" s="8" t="s">
        <v>14</v>
      </c>
      <c r="E12" s="8" t="s">
        <v>15</v>
      </c>
      <c r="F12" s="8" t="s">
        <v>16</v>
      </c>
      <c r="G12" s="8" t="s">
        <v>17</v>
      </c>
      <c r="H12" s="8" t="s">
        <v>18</v>
      </c>
      <c r="I12" s="8" t="s">
        <v>19</v>
      </c>
      <c r="J12" s="8" t="s">
        <v>20</v>
      </c>
    </row>
    <row r="13" spans="1:10" ht="32.25" customHeight="1">
      <c r="A13" s="50" t="s">
        <v>21</v>
      </c>
      <c r="B13" s="13" t="s">
        <v>97</v>
      </c>
      <c r="C13" s="18"/>
      <c r="D13" s="19"/>
      <c r="E13" s="24">
        <f aca="true" t="shared" si="0" ref="E13:J13">E14+E17+E20+E28+E38+E31+E35</f>
        <v>4248</v>
      </c>
      <c r="F13" s="24">
        <f t="shared" si="0"/>
        <v>2790.6000000000004</v>
      </c>
      <c r="G13" s="24">
        <f t="shared" si="0"/>
        <v>4269.999999999999</v>
      </c>
      <c r="H13" s="24">
        <f t="shared" si="0"/>
        <v>3298.8000000000006</v>
      </c>
      <c r="I13" s="24">
        <f t="shared" si="0"/>
        <v>3357.8</v>
      </c>
      <c r="J13" s="24">
        <f t="shared" si="0"/>
        <v>3436.6000000000004</v>
      </c>
    </row>
    <row r="14" spans="1:10" s="12" customFormat="1" ht="21" customHeight="1">
      <c r="A14" s="50" t="s">
        <v>22</v>
      </c>
      <c r="B14" s="13" t="s">
        <v>98</v>
      </c>
      <c r="C14" s="18"/>
      <c r="D14" s="19"/>
      <c r="E14" s="24">
        <f aca="true" t="shared" si="1" ref="E14:J14">E15+E16</f>
        <v>687.1</v>
      </c>
      <c r="F14" s="24">
        <f t="shared" si="1"/>
        <v>577.8</v>
      </c>
      <c r="G14" s="24">
        <f t="shared" si="1"/>
        <v>687.1</v>
      </c>
      <c r="H14" s="24">
        <f t="shared" si="1"/>
        <v>733.3</v>
      </c>
      <c r="I14" s="24">
        <f t="shared" si="1"/>
        <v>762.6</v>
      </c>
      <c r="J14" s="24">
        <f t="shared" si="1"/>
        <v>793.1</v>
      </c>
    </row>
    <row r="15" spans="1:10" ht="15.75">
      <c r="A15" s="16" t="s">
        <v>24</v>
      </c>
      <c r="B15" s="14" t="s">
        <v>99</v>
      </c>
      <c r="C15" s="25"/>
      <c r="D15" s="20"/>
      <c r="E15" s="26"/>
      <c r="F15" s="26"/>
      <c r="G15" s="26"/>
      <c r="H15" s="26"/>
      <c r="I15" s="26"/>
      <c r="J15" s="26"/>
    </row>
    <row r="16" spans="1:10" ht="136.5" customHeight="1">
      <c r="A16" s="63" t="s">
        <v>25</v>
      </c>
      <c r="B16" s="15" t="s">
        <v>26</v>
      </c>
      <c r="C16" s="13"/>
      <c r="D16" s="20" t="s">
        <v>23</v>
      </c>
      <c r="E16" s="26">
        <v>687.1</v>
      </c>
      <c r="F16" s="26">
        <v>577.8</v>
      </c>
      <c r="G16" s="26">
        <v>687.1</v>
      </c>
      <c r="H16" s="26">
        <v>733.3</v>
      </c>
      <c r="I16" s="26">
        <v>762.6</v>
      </c>
      <c r="J16" s="26">
        <v>793.1</v>
      </c>
    </row>
    <row r="17" spans="1:10" s="12" customFormat="1" ht="36.75" customHeight="1">
      <c r="A17" s="50" t="s">
        <v>27</v>
      </c>
      <c r="B17" s="31" t="s">
        <v>100</v>
      </c>
      <c r="C17" s="31"/>
      <c r="D17" s="22"/>
      <c r="E17" s="24">
        <f>E18</f>
        <v>630.7</v>
      </c>
      <c r="F17" s="24">
        <f aca="true" t="shared" si="2" ref="F17:J18">F18</f>
        <v>631.3</v>
      </c>
      <c r="G17" s="24">
        <f t="shared" si="2"/>
        <v>631.3</v>
      </c>
      <c r="H17" s="24">
        <f t="shared" si="2"/>
        <v>0</v>
      </c>
      <c r="I17" s="24">
        <f t="shared" si="2"/>
        <v>0</v>
      </c>
      <c r="J17" s="24">
        <f t="shared" si="2"/>
        <v>0</v>
      </c>
    </row>
    <row r="18" spans="1:10" ht="15.75">
      <c r="A18" s="16" t="s">
        <v>36</v>
      </c>
      <c r="B18" s="13" t="s">
        <v>101</v>
      </c>
      <c r="C18" s="13"/>
      <c r="D18" s="21"/>
      <c r="E18" s="26">
        <f>E19</f>
        <v>630.7</v>
      </c>
      <c r="F18" s="26">
        <f t="shared" si="2"/>
        <v>631.3</v>
      </c>
      <c r="G18" s="26">
        <f t="shared" si="2"/>
        <v>631.3</v>
      </c>
      <c r="H18" s="26">
        <f t="shared" si="2"/>
        <v>0</v>
      </c>
      <c r="I18" s="26">
        <f t="shared" si="2"/>
        <v>0</v>
      </c>
      <c r="J18" s="26">
        <f t="shared" si="2"/>
        <v>0</v>
      </c>
    </row>
    <row r="19" spans="1:10" ht="64.5" customHeight="1">
      <c r="A19" s="16" t="s">
        <v>36</v>
      </c>
      <c r="B19" s="13" t="s">
        <v>57</v>
      </c>
      <c r="C19" s="13"/>
      <c r="D19" s="21" t="s">
        <v>23</v>
      </c>
      <c r="E19" s="26">
        <v>630.7</v>
      </c>
      <c r="F19" s="26">
        <v>631.3</v>
      </c>
      <c r="G19" s="26">
        <v>631.3</v>
      </c>
      <c r="H19" s="28">
        <v>0</v>
      </c>
      <c r="I19" s="28">
        <v>0</v>
      </c>
      <c r="J19" s="28">
        <v>0</v>
      </c>
    </row>
    <row r="20" spans="1:10" s="12" customFormat="1" ht="15.75">
      <c r="A20" s="49" t="s">
        <v>28</v>
      </c>
      <c r="B20" s="31" t="s">
        <v>102</v>
      </c>
      <c r="C20" s="31"/>
      <c r="D20" s="22"/>
      <c r="E20" s="24">
        <f aca="true" t="shared" si="3" ref="E20:J20">E21+E23</f>
        <v>2891.4</v>
      </c>
      <c r="F20" s="24">
        <f t="shared" si="3"/>
        <v>1552.7</v>
      </c>
      <c r="G20" s="24">
        <f t="shared" si="3"/>
        <v>2922.7999999999997</v>
      </c>
      <c r="H20" s="24">
        <f t="shared" si="3"/>
        <v>2525.1000000000004</v>
      </c>
      <c r="I20" s="24">
        <f t="shared" si="3"/>
        <v>2553.3</v>
      </c>
      <c r="J20" s="24">
        <f t="shared" si="3"/>
        <v>2599.8</v>
      </c>
    </row>
    <row r="21" spans="1:10" s="12" customFormat="1" ht="15.75">
      <c r="A21" s="49" t="s">
        <v>37</v>
      </c>
      <c r="B21" s="31" t="s">
        <v>103</v>
      </c>
      <c r="C21" s="31"/>
      <c r="D21" s="22"/>
      <c r="E21" s="24">
        <f aca="true" t="shared" si="4" ref="E21:J21">E22</f>
        <v>114</v>
      </c>
      <c r="F21" s="24">
        <f t="shared" si="4"/>
        <v>40.2</v>
      </c>
      <c r="G21" s="24">
        <f t="shared" si="4"/>
        <v>114</v>
      </c>
      <c r="H21" s="24">
        <f t="shared" si="4"/>
        <v>119</v>
      </c>
      <c r="I21" s="24">
        <f t="shared" si="4"/>
        <v>147.2</v>
      </c>
      <c r="J21" s="24">
        <f t="shared" si="4"/>
        <v>193.7</v>
      </c>
    </row>
    <row r="22" spans="1:10" ht="75">
      <c r="A22" s="64" t="s">
        <v>38</v>
      </c>
      <c r="B22" s="13" t="s">
        <v>58</v>
      </c>
      <c r="C22" s="29"/>
      <c r="D22" s="21" t="s">
        <v>23</v>
      </c>
      <c r="E22" s="26">
        <v>114</v>
      </c>
      <c r="F22" s="26">
        <v>40.2</v>
      </c>
      <c r="G22" s="26">
        <v>114</v>
      </c>
      <c r="H22" s="26">
        <v>119</v>
      </c>
      <c r="I22" s="26">
        <v>147.2</v>
      </c>
      <c r="J22" s="26">
        <v>193.7</v>
      </c>
    </row>
    <row r="23" spans="1:10" s="12" customFormat="1" ht="15.75">
      <c r="A23" s="49" t="s">
        <v>39</v>
      </c>
      <c r="B23" s="31" t="s">
        <v>104</v>
      </c>
      <c r="C23" s="31"/>
      <c r="D23" s="22"/>
      <c r="E23" s="24">
        <f aca="true" t="shared" si="5" ref="E23:J23">E24+E26</f>
        <v>2777.4</v>
      </c>
      <c r="F23" s="24">
        <f t="shared" si="5"/>
        <v>1512.5</v>
      </c>
      <c r="G23" s="24">
        <f t="shared" si="5"/>
        <v>2808.7999999999997</v>
      </c>
      <c r="H23" s="24">
        <f t="shared" si="5"/>
        <v>2406.1000000000004</v>
      </c>
      <c r="I23" s="24">
        <f t="shared" si="5"/>
        <v>2406.1000000000004</v>
      </c>
      <c r="J23" s="24">
        <f t="shared" si="5"/>
        <v>2406.1000000000004</v>
      </c>
    </row>
    <row r="24" spans="1:10" s="12" customFormat="1" ht="15.75">
      <c r="A24" s="34" t="s">
        <v>40</v>
      </c>
      <c r="B24" s="18" t="s">
        <v>105</v>
      </c>
      <c r="C24" s="31"/>
      <c r="D24" s="22"/>
      <c r="E24" s="24">
        <f aca="true" t="shared" si="6" ref="E24:J24">E25</f>
        <v>331.3</v>
      </c>
      <c r="F24" s="24">
        <f t="shared" si="6"/>
        <v>362.7</v>
      </c>
      <c r="G24" s="24">
        <f t="shared" si="6"/>
        <v>362.7</v>
      </c>
      <c r="H24" s="24">
        <f t="shared" si="6"/>
        <v>296.8</v>
      </c>
      <c r="I24" s="24">
        <f t="shared" si="6"/>
        <v>296.8</v>
      </c>
      <c r="J24" s="24">
        <f t="shared" si="6"/>
        <v>296.8</v>
      </c>
    </row>
    <row r="25" spans="1:10" ht="63">
      <c r="A25" s="32" t="s">
        <v>41</v>
      </c>
      <c r="B25" s="13" t="s">
        <v>59</v>
      </c>
      <c r="C25" s="25"/>
      <c r="D25" s="21" t="s">
        <v>23</v>
      </c>
      <c r="E25" s="26">
        <v>331.3</v>
      </c>
      <c r="F25" s="26">
        <v>362.7</v>
      </c>
      <c r="G25" s="26">
        <v>362.7</v>
      </c>
      <c r="H25" s="26">
        <v>296.8</v>
      </c>
      <c r="I25" s="26">
        <v>296.8</v>
      </c>
      <c r="J25" s="26">
        <v>296.8</v>
      </c>
    </row>
    <row r="26" spans="1:10" s="12" customFormat="1" ht="15.75">
      <c r="A26" s="49" t="s">
        <v>42</v>
      </c>
      <c r="B26" s="31" t="s">
        <v>106</v>
      </c>
      <c r="C26" s="31"/>
      <c r="D26" s="22"/>
      <c r="E26" s="24">
        <f aca="true" t="shared" si="7" ref="E26:J26">E27</f>
        <v>2446.1</v>
      </c>
      <c r="F26" s="24">
        <f t="shared" si="7"/>
        <v>1149.8</v>
      </c>
      <c r="G26" s="24">
        <f t="shared" si="7"/>
        <v>2446.1</v>
      </c>
      <c r="H26" s="24">
        <f t="shared" si="7"/>
        <v>2109.3</v>
      </c>
      <c r="I26" s="24">
        <f t="shared" si="7"/>
        <v>2109.3</v>
      </c>
      <c r="J26" s="24">
        <f t="shared" si="7"/>
        <v>2109.3</v>
      </c>
    </row>
    <row r="27" spans="1:10" ht="63">
      <c r="A27" s="35" t="s">
        <v>43</v>
      </c>
      <c r="B27" s="25" t="s">
        <v>60</v>
      </c>
      <c r="C27" s="36"/>
      <c r="D27" s="21" t="s">
        <v>23</v>
      </c>
      <c r="E27" s="26">
        <v>2446.1</v>
      </c>
      <c r="F27" s="26">
        <v>1149.8</v>
      </c>
      <c r="G27" s="26">
        <v>2446.1</v>
      </c>
      <c r="H27" s="26">
        <v>2109.3</v>
      </c>
      <c r="I27" s="26">
        <v>2109.3</v>
      </c>
      <c r="J27" s="26">
        <v>2109.3</v>
      </c>
    </row>
    <row r="28" spans="1:10" s="12" customFormat="1" ht="15.75">
      <c r="A28" s="50" t="s">
        <v>29</v>
      </c>
      <c r="B28" s="31" t="s">
        <v>107</v>
      </c>
      <c r="C28" s="31"/>
      <c r="D28" s="22"/>
      <c r="E28" s="24">
        <f aca="true" t="shared" si="8" ref="E28:J29">E29</f>
        <v>21.2</v>
      </c>
      <c r="F28" s="24">
        <f t="shared" si="8"/>
        <v>27.9</v>
      </c>
      <c r="G28" s="24">
        <f t="shared" si="8"/>
        <v>27.9</v>
      </c>
      <c r="H28" s="24">
        <f t="shared" si="8"/>
        <v>22.1</v>
      </c>
      <c r="I28" s="24">
        <f t="shared" si="8"/>
        <v>22.9</v>
      </c>
      <c r="J28" s="24">
        <f t="shared" si="8"/>
        <v>23.9</v>
      </c>
    </row>
    <row r="29" spans="1:10" ht="84" customHeight="1">
      <c r="A29" s="37" t="s">
        <v>44</v>
      </c>
      <c r="B29" s="25" t="s">
        <v>78</v>
      </c>
      <c r="C29" s="36"/>
      <c r="D29" s="20"/>
      <c r="E29" s="26">
        <f t="shared" si="8"/>
        <v>21.2</v>
      </c>
      <c r="F29" s="26">
        <f t="shared" si="8"/>
        <v>27.9</v>
      </c>
      <c r="G29" s="26">
        <f t="shared" si="8"/>
        <v>27.9</v>
      </c>
      <c r="H29" s="26">
        <f t="shared" si="8"/>
        <v>22.1</v>
      </c>
      <c r="I29" s="26">
        <f t="shared" si="8"/>
        <v>22.9</v>
      </c>
      <c r="J29" s="26">
        <f t="shared" si="8"/>
        <v>23.9</v>
      </c>
    </row>
    <row r="30" spans="1:12" ht="131.25" customHeight="1">
      <c r="A30" s="16" t="s">
        <v>45</v>
      </c>
      <c r="B30" s="13" t="s">
        <v>61</v>
      </c>
      <c r="C30" s="13"/>
      <c r="D30" s="20" t="s">
        <v>83</v>
      </c>
      <c r="E30" s="26">
        <v>21.2</v>
      </c>
      <c r="F30" s="26">
        <v>27.9</v>
      </c>
      <c r="G30" s="26">
        <v>27.9</v>
      </c>
      <c r="H30" s="26">
        <v>22.1</v>
      </c>
      <c r="I30" s="26">
        <v>22.9</v>
      </c>
      <c r="J30" s="26">
        <v>23.9</v>
      </c>
      <c r="L30" t="s">
        <v>72</v>
      </c>
    </row>
    <row r="31" spans="1:10" ht="86.25" customHeight="1">
      <c r="A31" s="23" t="s">
        <v>67</v>
      </c>
      <c r="B31" s="31" t="s">
        <v>108</v>
      </c>
      <c r="C31" s="18"/>
      <c r="D31" s="19"/>
      <c r="E31" s="27">
        <f aca="true" t="shared" si="9" ref="E31:J31">SUM(E32)</f>
        <v>0.4</v>
      </c>
      <c r="F31" s="27">
        <f t="shared" si="9"/>
        <v>0.4</v>
      </c>
      <c r="G31" s="27">
        <f t="shared" si="9"/>
        <v>0.4</v>
      </c>
      <c r="H31" s="27">
        <f t="shared" si="9"/>
        <v>0.4</v>
      </c>
      <c r="I31" s="27">
        <f t="shared" si="9"/>
        <v>0.4</v>
      </c>
      <c r="J31" s="27">
        <f t="shared" si="9"/>
        <v>0.4</v>
      </c>
    </row>
    <row r="32" spans="1:10" ht="157.5">
      <c r="A32" s="44" t="s">
        <v>71</v>
      </c>
      <c r="B32" s="13" t="s">
        <v>79</v>
      </c>
      <c r="C32" s="13"/>
      <c r="D32" s="20"/>
      <c r="E32" s="26">
        <f aca="true" t="shared" si="10" ref="E32:J32">E33</f>
        <v>0.4</v>
      </c>
      <c r="F32" s="26">
        <f t="shared" si="10"/>
        <v>0.4</v>
      </c>
      <c r="G32" s="26">
        <f t="shared" si="10"/>
        <v>0.4</v>
      </c>
      <c r="H32" s="26">
        <f t="shared" si="10"/>
        <v>0.4</v>
      </c>
      <c r="I32" s="26">
        <f t="shared" si="10"/>
        <v>0.4</v>
      </c>
      <c r="J32" s="26">
        <f t="shared" si="10"/>
        <v>0.4</v>
      </c>
    </row>
    <row r="33" spans="1:10" ht="141.75">
      <c r="A33" s="51" t="s">
        <v>85</v>
      </c>
      <c r="B33" s="13" t="s">
        <v>86</v>
      </c>
      <c r="C33" s="13"/>
      <c r="D33" s="20"/>
      <c r="E33" s="26">
        <f aca="true" t="shared" si="11" ref="E33:J33">SUM(E34)</f>
        <v>0.4</v>
      </c>
      <c r="F33" s="26">
        <f t="shared" si="11"/>
        <v>0.4</v>
      </c>
      <c r="G33" s="26">
        <f t="shared" si="11"/>
        <v>0.4</v>
      </c>
      <c r="H33" s="26">
        <f t="shared" si="11"/>
        <v>0.4</v>
      </c>
      <c r="I33" s="26">
        <f t="shared" si="11"/>
        <v>0.4</v>
      </c>
      <c r="J33" s="26">
        <f t="shared" si="11"/>
        <v>0.4</v>
      </c>
    </row>
    <row r="34" spans="1:10" ht="126">
      <c r="A34" s="52" t="s">
        <v>88</v>
      </c>
      <c r="B34" s="13" t="s">
        <v>87</v>
      </c>
      <c r="C34" s="13"/>
      <c r="D34" s="20" t="s">
        <v>83</v>
      </c>
      <c r="E34" s="26">
        <v>0.4</v>
      </c>
      <c r="F34" s="26">
        <v>0.4</v>
      </c>
      <c r="G34" s="26">
        <v>0.4</v>
      </c>
      <c r="H34" s="26">
        <v>0.4</v>
      </c>
      <c r="I34" s="26">
        <v>0.4</v>
      </c>
      <c r="J34" s="26">
        <v>0.4</v>
      </c>
    </row>
    <row r="35" spans="1:10" ht="65.25" customHeight="1">
      <c r="A35" s="50" t="s">
        <v>68</v>
      </c>
      <c r="B35" s="40" t="s">
        <v>109</v>
      </c>
      <c r="C35" s="31"/>
      <c r="D35" s="22"/>
      <c r="E35" s="24">
        <f>E36</f>
        <v>0</v>
      </c>
      <c r="F35" s="24">
        <f>F36</f>
        <v>0.2</v>
      </c>
      <c r="G35" s="24">
        <f>G36</f>
        <v>0.2</v>
      </c>
      <c r="H35" s="24">
        <f aca="true" t="shared" si="12" ref="H35:J36">SUM(H36)</f>
        <v>0</v>
      </c>
      <c r="I35" s="24">
        <f t="shared" si="12"/>
        <v>0</v>
      </c>
      <c r="J35" s="24">
        <f t="shared" si="12"/>
        <v>0</v>
      </c>
    </row>
    <row r="36" spans="1:10" ht="31.5">
      <c r="A36" s="42" t="s">
        <v>69</v>
      </c>
      <c r="B36" s="41" t="s">
        <v>110</v>
      </c>
      <c r="C36" s="13"/>
      <c r="D36" s="20"/>
      <c r="E36" s="26">
        <f>SUM(E37)</f>
        <v>0</v>
      </c>
      <c r="F36" s="26">
        <f>SUM(F37)</f>
        <v>0.2</v>
      </c>
      <c r="G36" s="26">
        <f>SUM(G37)</f>
        <v>0.2</v>
      </c>
      <c r="H36" s="26">
        <f t="shared" si="12"/>
        <v>0</v>
      </c>
      <c r="I36" s="26">
        <f t="shared" si="12"/>
        <v>0</v>
      </c>
      <c r="J36" s="26">
        <f t="shared" si="12"/>
        <v>0</v>
      </c>
    </row>
    <row r="37" spans="1:10" ht="47.25">
      <c r="A37" s="43" t="s">
        <v>70</v>
      </c>
      <c r="B37" s="41" t="s">
        <v>76</v>
      </c>
      <c r="C37" s="13"/>
      <c r="D37" s="20" t="s">
        <v>83</v>
      </c>
      <c r="E37" s="26">
        <v>0</v>
      </c>
      <c r="F37" s="26">
        <v>0.2</v>
      </c>
      <c r="G37" s="26">
        <v>0.2</v>
      </c>
      <c r="H37" s="26">
        <v>0</v>
      </c>
      <c r="I37" s="26">
        <v>0</v>
      </c>
      <c r="J37" s="26">
        <v>0</v>
      </c>
    </row>
    <row r="38" spans="1:10" s="12" customFormat="1" ht="31.5">
      <c r="A38" s="54" t="s">
        <v>30</v>
      </c>
      <c r="B38" s="53" t="s">
        <v>111</v>
      </c>
      <c r="C38" s="31"/>
      <c r="D38" s="22"/>
      <c r="E38" s="24">
        <f>E39</f>
        <v>17.2</v>
      </c>
      <c r="F38" s="24">
        <f aca="true" t="shared" si="13" ref="F38:J39">F39</f>
        <v>0.3</v>
      </c>
      <c r="G38" s="24">
        <f t="shared" si="13"/>
        <v>0.3</v>
      </c>
      <c r="H38" s="24">
        <f t="shared" si="13"/>
        <v>17.9</v>
      </c>
      <c r="I38" s="24">
        <f t="shared" si="13"/>
        <v>18.6</v>
      </c>
      <c r="J38" s="24">
        <f t="shared" si="13"/>
        <v>19.4</v>
      </c>
    </row>
    <row r="39" spans="1:10" ht="78.75">
      <c r="A39" s="55" t="s">
        <v>89</v>
      </c>
      <c r="B39" s="17" t="s">
        <v>112</v>
      </c>
      <c r="C39" s="13"/>
      <c r="D39" s="20" t="s">
        <v>83</v>
      </c>
      <c r="E39" s="26">
        <f>E40</f>
        <v>17.2</v>
      </c>
      <c r="F39" s="26">
        <f t="shared" si="13"/>
        <v>0.3</v>
      </c>
      <c r="G39" s="26">
        <f t="shared" si="13"/>
        <v>0.3</v>
      </c>
      <c r="H39" s="26">
        <f t="shared" si="13"/>
        <v>17.9</v>
      </c>
      <c r="I39" s="26">
        <f t="shared" si="13"/>
        <v>18.6</v>
      </c>
      <c r="J39" s="26">
        <f t="shared" si="13"/>
        <v>19.4</v>
      </c>
    </row>
    <row r="40" spans="1:10" ht="94.5">
      <c r="A40" s="55" t="s">
        <v>46</v>
      </c>
      <c r="B40" s="17" t="s">
        <v>90</v>
      </c>
      <c r="C40" s="13"/>
      <c r="D40" s="20" t="s">
        <v>83</v>
      </c>
      <c r="E40" s="26">
        <v>17.2</v>
      </c>
      <c r="F40" s="26">
        <v>0.3</v>
      </c>
      <c r="G40" s="26">
        <v>0.3</v>
      </c>
      <c r="H40" s="28">
        <v>17.9</v>
      </c>
      <c r="I40" s="28">
        <v>18.6</v>
      </c>
      <c r="J40" s="28">
        <v>19.4</v>
      </c>
    </row>
    <row r="41" spans="1:10" s="12" customFormat="1" ht="31.5">
      <c r="A41" s="50" t="s">
        <v>47</v>
      </c>
      <c r="B41" s="31" t="s">
        <v>113</v>
      </c>
      <c r="C41" s="31"/>
      <c r="D41" s="22"/>
      <c r="E41" s="24">
        <f>E42+E56</f>
        <v>6774.299999999999</v>
      </c>
      <c r="F41" s="24">
        <f>F42+F56</f>
        <v>5876.2</v>
      </c>
      <c r="G41" s="24">
        <f>G42+G56</f>
        <v>6774.299999999999</v>
      </c>
      <c r="H41" s="24">
        <f aca="true" t="shared" si="14" ref="F41:J44">H42</f>
        <v>7384.799999999999</v>
      </c>
      <c r="I41" s="24">
        <f t="shared" si="14"/>
        <v>6369.700000000001</v>
      </c>
      <c r="J41" s="24">
        <f t="shared" si="14"/>
        <v>5363.2</v>
      </c>
    </row>
    <row r="42" spans="1:11" ht="47.25">
      <c r="A42" s="58" t="s">
        <v>48</v>
      </c>
      <c r="B42" s="29" t="s">
        <v>114</v>
      </c>
      <c r="C42" s="29"/>
      <c r="D42" s="47" t="s">
        <v>72</v>
      </c>
      <c r="E42" s="30">
        <f aca="true" t="shared" si="15" ref="E42:J42">E43+E46+E51</f>
        <v>6774.299999999999</v>
      </c>
      <c r="F42" s="30">
        <f t="shared" si="15"/>
        <v>5876.2</v>
      </c>
      <c r="G42" s="30">
        <f t="shared" si="15"/>
        <v>6774.299999999999</v>
      </c>
      <c r="H42" s="30">
        <f t="shared" si="15"/>
        <v>7384.799999999999</v>
      </c>
      <c r="I42" s="30">
        <f t="shared" si="15"/>
        <v>6369.700000000001</v>
      </c>
      <c r="J42" s="30">
        <f t="shared" si="15"/>
        <v>5363.2</v>
      </c>
      <c r="K42" t="s">
        <v>72</v>
      </c>
    </row>
    <row r="43" spans="1:10" ht="47.25">
      <c r="A43" s="58" t="s">
        <v>49</v>
      </c>
      <c r="B43" s="29" t="s">
        <v>115</v>
      </c>
      <c r="C43" s="29"/>
      <c r="D43" s="47"/>
      <c r="E43" s="30">
        <f>E44</f>
        <v>5646.9</v>
      </c>
      <c r="F43" s="30">
        <f t="shared" si="14"/>
        <v>4748.8</v>
      </c>
      <c r="G43" s="30">
        <f t="shared" si="14"/>
        <v>5646.9</v>
      </c>
      <c r="H43" s="30">
        <f t="shared" si="14"/>
        <v>5646.9</v>
      </c>
      <c r="I43" s="30">
        <f t="shared" si="14"/>
        <v>4331.8</v>
      </c>
      <c r="J43" s="30">
        <f t="shared" si="14"/>
        <v>3898.6</v>
      </c>
    </row>
    <row r="44" spans="1:10" ht="31.5">
      <c r="A44" s="16" t="s">
        <v>31</v>
      </c>
      <c r="B44" s="13" t="s">
        <v>116</v>
      </c>
      <c r="C44" s="13"/>
      <c r="D44" s="21"/>
      <c r="E44" s="26">
        <f>E45</f>
        <v>5646.9</v>
      </c>
      <c r="F44" s="26">
        <f t="shared" si="14"/>
        <v>4748.8</v>
      </c>
      <c r="G44" s="26">
        <f t="shared" si="14"/>
        <v>5646.9</v>
      </c>
      <c r="H44" s="26">
        <f t="shared" si="14"/>
        <v>5646.9</v>
      </c>
      <c r="I44" s="26">
        <f t="shared" si="14"/>
        <v>4331.8</v>
      </c>
      <c r="J44" s="26">
        <f t="shared" si="14"/>
        <v>3898.6</v>
      </c>
    </row>
    <row r="45" spans="1:10" ht="47.25">
      <c r="A45" s="16" t="s">
        <v>50</v>
      </c>
      <c r="B45" s="13" t="s">
        <v>62</v>
      </c>
      <c r="C45" s="13"/>
      <c r="D45" s="20" t="s">
        <v>83</v>
      </c>
      <c r="E45" s="26">
        <v>5646.9</v>
      </c>
      <c r="F45" s="26">
        <v>4748.8</v>
      </c>
      <c r="G45" s="26">
        <v>5646.9</v>
      </c>
      <c r="H45" s="26">
        <v>5646.9</v>
      </c>
      <c r="I45" s="26">
        <v>4331.8</v>
      </c>
      <c r="J45" s="26">
        <v>3898.6</v>
      </c>
    </row>
    <row r="46" spans="1:10" ht="47.25">
      <c r="A46" s="58" t="s">
        <v>51</v>
      </c>
      <c r="B46" s="29" t="s">
        <v>117</v>
      </c>
      <c r="C46" s="29"/>
      <c r="D46" s="47"/>
      <c r="E46" s="30">
        <f aca="true" t="shared" si="16" ref="E46:J46">E47+E49</f>
        <v>173.5</v>
      </c>
      <c r="F46" s="30">
        <f t="shared" si="16"/>
        <v>173.5</v>
      </c>
      <c r="G46" s="30">
        <f t="shared" si="16"/>
        <v>173.5</v>
      </c>
      <c r="H46" s="30">
        <f t="shared" si="16"/>
        <v>173.5</v>
      </c>
      <c r="I46" s="30">
        <f t="shared" si="16"/>
        <v>173.5</v>
      </c>
      <c r="J46" s="30">
        <f t="shared" si="16"/>
        <v>0.2</v>
      </c>
    </row>
    <row r="47" spans="1:10" ht="63">
      <c r="A47" s="58" t="s">
        <v>52</v>
      </c>
      <c r="B47" s="29" t="s">
        <v>118</v>
      </c>
      <c r="C47" s="29"/>
      <c r="D47" s="47"/>
      <c r="E47" s="30">
        <f aca="true" t="shared" si="17" ref="E47:J47">E48</f>
        <v>0.2</v>
      </c>
      <c r="F47" s="30">
        <f t="shared" si="17"/>
        <v>0.2</v>
      </c>
      <c r="G47" s="30">
        <f t="shared" si="17"/>
        <v>0.2</v>
      </c>
      <c r="H47" s="30">
        <f t="shared" si="17"/>
        <v>0.2</v>
      </c>
      <c r="I47" s="30">
        <f t="shared" si="17"/>
        <v>0.2</v>
      </c>
      <c r="J47" s="30">
        <f t="shared" si="17"/>
        <v>0.2</v>
      </c>
    </row>
    <row r="48" spans="1:10" ht="63">
      <c r="A48" s="16" t="s">
        <v>53</v>
      </c>
      <c r="B48" s="13" t="s">
        <v>63</v>
      </c>
      <c r="C48" s="13"/>
      <c r="D48" s="20" t="s">
        <v>83</v>
      </c>
      <c r="E48" s="26">
        <v>0.2</v>
      </c>
      <c r="F48" s="26">
        <v>0.2</v>
      </c>
      <c r="G48" s="26">
        <v>0.2</v>
      </c>
      <c r="H48" s="26">
        <v>0.2</v>
      </c>
      <c r="I48" s="26">
        <v>0.2</v>
      </c>
      <c r="J48" s="26">
        <v>0.2</v>
      </c>
    </row>
    <row r="49" spans="1:10" ht="63">
      <c r="A49" s="58" t="s">
        <v>32</v>
      </c>
      <c r="B49" s="29" t="s">
        <v>119</v>
      </c>
      <c r="C49" s="29"/>
      <c r="D49" s="47"/>
      <c r="E49" s="30">
        <f aca="true" t="shared" si="18" ref="E49:J49">E50</f>
        <v>173.3</v>
      </c>
      <c r="F49" s="30">
        <f t="shared" si="18"/>
        <v>173.3</v>
      </c>
      <c r="G49" s="30">
        <f t="shared" si="18"/>
        <v>173.3</v>
      </c>
      <c r="H49" s="30">
        <f t="shared" si="18"/>
        <v>173.3</v>
      </c>
      <c r="I49" s="30">
        <f t="shared" si="18"/>
        <v>173.3</v>
      </c>
      <c r="J49" s="30">
        <f t="shared" si="18"/>
        <v>0</v>
      </c>
    </row>
    <row r="50" spans="1:10" ht="63">
      <c r="A50" s="16" t="s">
        <v>54</v>
      </c>
      <c r="B50" s="13" t="s">
        <v>64</v>
      </c>
      <c r="C50" s="13"/>
      <c r="D50" s="20" t="s">
        <v>83</v>
      </c>
      <c r="E50" s="26">
        <v>173.3</v>
      </c>
      <c r="F50" s="26">
        <v>173.3</v>
      </c>
      <c r="G50" s="26">
        <v>173.3</v>
      </c>
      <c r="H50" s="28">
        <v>173.3</v>
      </c>
      <c r="I50" s="28">
        <v>173.3</v>
      </c>
      <c r="J50" s="28">
        <v>0</v>
      </c>
    </row>
    <row r="51" spans="1:10" ht="15.75">
      <c r="A51" s="58" t="s">
        <v>66</v>
      </c>
      <c r="B51" s="29" t="s">
        <v>120</v>
      </c>
      <c r="C51" s="29"/>
      <c r="D51" s="59"/>
      <c r="E51" s="30">
        <f aca="true" t="shared" si="19" ref="E51:J51">SUM(E52,E54)</f>
        <v>953.9</v>
      </c>
      <c r="F51" s="30">
        <f t="shared" si="19"/>
        <v>953.9</v>
      </c>
      <c r="G51" s="30">
        <f t="shared" si="19"/>
        <v>953.9</v>
      </c>
      <c r="H51" s="30">
        <f t="shared" si="19"/>
        <v>1564.4</v>
      </c>
      <c r="I51" s="30">
        <f t="shared" si="19"/>
        <v>1864.4</v>
      </c>
      <c r="J51" s="30">
        <f t="shared" si="19"/>
        <v>1464.4</v>
      </c>
    </row>
    <row r="52" spans="1:10" ht="120" customHeight="1">
      <c r="A52" s="60" t="s">
        <v>92</v>
      </c>
      <c r="B52" s="61" t="s">
        <v>121</v>
      </c>
      <c r="C52" s="29"/>
      <c r="D52" s="59"/>
      <c r="E52" s="30">
        <f aca="true" t="shared" si="20" ref="E52:J52">SUM(E53)</f>
        <v>64.4</v>
      </c>
      <c r="F52" s="30">
        <f t="shared" si="20"/>
        <v>64.4</v>
      </c>
      <c r="G52" s="30">
        <f t="shared" si="20"/>
        <v>64.4</v>
      </c>
      <c r="H52" s="30">
        <f t="shared" si="20"/>
        <v>64.4</v>
      </c>
      <c r="I52" s="30">
        <f t="shared" si="20"/>
        <v>64.4</v>
      </c>
      <c r="J52" s="30">
        <f t="shared" si="20"/>
        <v>64.4</v>
      </c>
    </row>
    <row r="53" spans="1:10" ht="126">
      <c r="A53" s="65" t="s">
        <v>93</v>
      </c>
      <c r="B53" s="62" t="s">
        <v>91</v>
      </c>
      <c r="C53" s="13"/>
      <c r="D53" s="20" t="s">
        <v>83</v>
      </c>
      <c r="E53" s="26">
        <v>64.4</v>
      </c>
      <c r="F53" s="26">
        <v>64.4</v>
      </c>
      <c r="G53" s="26">
        <v>64.4</v>
      </c>
      <c r="H53" s="26">
        <v>64.4</v>
      </c>
      <c r="I53" s="26">
        <v>64.4</v>
      </c>
      <c r="J53" s="26">
        <v>64.4</v>
      </c>
    </row>
    <row r="54" spans="1:10" ht="47.25">
      <c r="A54" s="56" t="s">
        <v>55</v>
      </c>
      <c r="B54" s="57" t="s">
        <v>96</v>
      </c>
      <c r="C54" s="29"/>
      <c r="D54" s="47"/>
      <c r="E54" s="30">
        <f aca="true" t="shared" si="21" ref="E54:J54">E55</f>
        <v>889.5</v>
      </c>
      <c r="F54" s="30">
        <f t="shared" si="21"/>
        <v>889.5</v>
      </c>
      <c r="G54" s="30">
        <f t="shared" si="21"/>
        <v>889.5</v>
      </c>
      <c r="H54" s="30">
        <f t="shared" si="21"/>
        <v>1500</v>
      </c>
      <c r="I54" s="30">
        <f t="shared" si="21"/>
        <v>1800</v>
      </c>
      <c r="J54" s="30">
        <f t="shared" si="21"/>
        <v>1400</v>
      </c>
    </row>
    <row r="55" spans="1:10" ht="47.25">
      <c r="A55" s="33" t="s">
        <v>56</v>
      </c>
      <c r="B55" s="17" t="s">
        <v>65</v>
      </c>
      <c r="C55" s="13"/>
      <c r="D55" s="20" t="s">
        <v>83</v>
      </c>
      <c r="E55" s="26">
        <v>889.5</v>
      </c>
      <c r="F55" s="26">
        <v>889.5</v>
      </c>
      <c r="G55" s="26">
        <v>889.5</v>
      </c>
      <c r="H55" s="26">
        <v>1500</v>
      </c>
      <c r="I55" s="26">
        <v>1800</v>
      </c>
      <c r="J55" s="26">
        <v>1400</v>
      </c>
    </row>
    <row r="56" spans="1:10" ht="15.75">
      <c r="A56" s="56" t="s">
        <v>74</v>
      </c>
      <c r="B56" s="29" t="s">
        <v>95</v>
      </c>
      <c r="C56" s="46"/>
      <c r="D56" s="47"/>
      <c r="E56" s="30">
        <f aca="true" t="shared" si="22" ref="E56:J56">E57</f>
        <v>0</v>
      </c>
      <c r="F56" s="30">
        <f t="shared" si="22"/>
        <v>0</v>
      </c>
      <c r="G56" s="30">
        <f t="shared" si="22"/>
        <v>0</v>
      </c>
      <c r="H56" s="30">
        <f t="shared" si="22"/>
        <v>0</v>
      </c>
      <c r="I56" s="30">
        <f t="shared" si="22"/>
        <v>0</v>
      </c>
      <c r="J56" s="30">
        <f t="shared" si="22"/>
        <v>0</v>
      </c>
    </row>
    <row r="57" spans="1:10" ht="53.25" customHeight="1">
      <c r="A57" s="33" t="s">
        <v>75</v>
      </c>
      <c r="B57" s="13" t="s">
        <v>77</v>
      </c>
      <c r="C57" s="45"/>
      <c r="D57" s="20" t="s">
        <v>83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</row>
    <row r="58" spans="1:10" ht="18.75">
      <c r="A58" s="76" t="s">
        <v>33</v>
      </c>
      <c r="B58" s="77"/>
      <c r="C58" s="78"/>
      <c r="D58" s="79"/>
      <c r="E58" s="30">
        <f aca="true" t="shared" si="23" ref="E58:J58">E13+E41</f>
        <v>11022.3</v>
      </c>
      <c r="F58" s="30">
        <f t="shared" si="23"/>
        <v>8666.8</v>
      </c>
      <c r="G58" s="30">
        <f t="shared" si="23"/>
        <v>11044.3</v>
      </c>
      <c r="H58" s="30">
        <f t="shared" si="23"/>
        <v>10683.6</v>
      </c>
      <c r="I58" s="30">
        <f t="shared" si="23"/>
        <v>9727.5</v>
      </c>
      <c r="J58" s="30">
        <f t="shared" si="23"/>
        <v>8799.8</v>
      </c>
    </row>
    <row r="61" ht="12.75">
      <c r="E61" s="9"/>
    </row>
    <row r="62" spans="1:8" ht="34.5" customHeight="1">
      <c r="A62" s="69" t="s">
        <v>94</v>
      </c>
      <c r="B62" s="69"/>
      <c r="C62" s="69"/>
      <c r="D62" s="69"/>
      <c r="E62" s="69"/>
      <c r="F62" s="69"/>
      <c r="G62" s="69"/>
      <c r="H62" s="69"/>
    </row>
    <row r="63" spans="2:10" ht="12.75">
      <c r="B63" s="38"/>
      <c r="C63" s="38"/>
      <c r="D63" s="38"/>
      <c r="E63" s="39"/>
      <c r="F63" s="10"/>
      <c r="G63" s="10"/>
      <c r="H63" s="10"/>
      <c r="I63" s="10"/>
      <c r="J63" s="10"/>
    </row>
    <row r="64" ht="12.75">
      <c r="E64" s="9"/>
    </row>
    <row r="65" ht="12.75">
      <c r="E65" s="9"/>
    </row>
    <row r="66" ht="12.75">
      <c r="G66" s="1" t="s">
        <v>72</v>
      </c>
    </row>
    <row r="68" spans="2:5" ht="12.75">
      <c r="B68" s="1" t="s">
        <v>72</v>
      </c>
      <c r="E68" s="9"/>
    </row>
  </sheetData>
  <sheetProtection/>
  <autoFilter ref="A12:J58"/>
  <mergeCells count="14">
    <mergeCell ref="A4:J4"/>
    <mergeCell ref="A5:J5"/>
    <mergeCell ref="A10:C10"/>
    <mergeCell ref="D10:D11"/>
    <mergeCell ref="E10:E11"/>
    <mergeCell ref="F10:F11"/>
    <mergeCell ref="G10:G11"/>
    <mergeCell ref="A3:I3"/>
    <mergeCell ref="A62:H62"/>
    <mergeCell ref="G2:J2"/>
    <mergeCell ref="H10:J10"/>
    <mergeCell ref="B6:D6"/>
    <mergeCell ref="B7:E7"/>
    <mergeCell ref="A58:D58"/>
  </mergeCells>
  <printOptions/>
  <pageMargins left="0.2362204724409449" right="0.2362204724409449" top="0.3937007874015748" bottom="0.2755905511811024" header="0.15748031496062992" footer="0.1574803149606299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Гвоздовенко</dc:creator>
  <cp:keywords/>
  <dc:description/>
  <cp:lastModifiedBy>1</cp:lastModifiedBy>
  <cp:lastPrinted>2017-11-23T12:54:15Z</cp:lastPrinted>
  <dcterms:created xsi:type="dcterms:W3CDTF">2017-10-13T13:27:26Z</dcterms:created>
  <dcterms:modified xsi:type="dcterms:W3CDTF">2017-11-28T07:10:35Z</dcterms:modified>
  <cp:category/>
  <cp:version/>
  <cp:contentType/>
  <cp:contentStatus/>
</cp:coreProperties>
</file>