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'доходы'!$A$1:$DA$81</definedName>
    <definedName name="_xlnm.Print_Area" localSheetId="2">'источники'!$A$1:$DE$31</definedName>
    <definedName name="_xlnm.Print_Area" localSheetId="1">'расходы'!$A$1:$CT$172</definedName>
  </definedNames>
  <calcPr fullCalcOnLoad="1"/>
</workbook>
</file>

<file path=xl/sharedStrings.xml><?xml version="1.0" encoding="utf-8"?>
<sst xmlns="http://schemas.openxmlformats.org/spreadsheetml/2006/main" count="837" uniqueCount="465">
  <si>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</si>
  <si>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</si>
  <si>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</si>
  <si>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</si>
  <si>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</si>
  <si>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</si>
  <si>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</si>
  <si>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</si>
  <si>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</si>
  <si>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</si>
  <si>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</si>
  <si>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</si>
  <si>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</si>
  <si>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</si>
  <si>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</si>
  <si>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</si>
  <si>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</si>
  <si>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</si>
  <si>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</si>
  <si>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</si>
  <si>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</si>
  <si>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</si>
  <si>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</si>
  <si>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</si>
  <si>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</si>
  <si>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</si>
  <si>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</si>
  <si>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</si>
  <si>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</si>
  <si>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</si>
  <si>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</si>
  <si>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</si>
  <si>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</si>
  <si>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</si>
  <si>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</si>
  <si>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</si>
  <si>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</si>
  <si>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</si>
  <si>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</si>
  <si>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</si>
  <si>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</si>
  <si>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</si>
  <si>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</si>
  <si>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</si>
  <si>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</si>
  <si>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</si>
  <si>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</si>
  <si>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</si>
  <si>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</si>
  <si>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</si>
  <si>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</si>
  <si>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</si>
  <si>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</si>
  <si>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</si>
  <si>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</si>
  <si>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</si>
  <si>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</si>
  <si>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</si>
  <si>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</si>
  <si>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</si>
  <si>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</si>
  <si>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</si>
  <si>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</si>
  <si>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</si>
  <si>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</si>
  <si>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</si>
  <si>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</si>
  <si>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</si>
  <si>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</si>
  <si>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</si>
  <si>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</si>
  <si>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</si>
  <si>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</si>
  <si>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</si>
  <si>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</si>
  <si>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</si>
  <si>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</si>
  <si>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Прочие выплаты</t>
  </si>
  <si>
    <t>Другие общегосударственные вопросы</t>
  </si>
  <si>
    <t>Мобилизационная и вневойсковая подготовка</t>
  </si>
  <si>
    <t>Коммунальное хозяйство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</si>
  <si>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</si>
  <si>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</si>
  <si>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</si>
  <si>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</si>
  <si>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</si>
  <si>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</si>
  <si>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</si>
  <si>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</si>
  <si>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</si>
  <si>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</si>
  <si>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</si>
  <si>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</si>
  <si>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</si>
  <si>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</si>
  <si>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</si>
  <si>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</si>
  <si>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</si>
  <si>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</si>
  <si>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</si>
  <si>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</si>
  <si>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</si>
  <si>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</si>
  <si>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</si>
  <si>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</si>
  <si>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</si>
  <si>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</si>
  <si>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</si>
  <si>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</si>
  <si>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</si>
  <si>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</si>
  <si>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</si>
  <si>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</si>
  <si>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</si>
  <si>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</si>
  <si>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</si>
  <si>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</si>
  <si>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</si>
  <si>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</si>
  <si>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</si>
  <si>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</si>
  <si>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</si>
  <si>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</si>
  <si>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</si>
  <si>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</si>
  <si>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</si>
  <si>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</si>
  <si>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Другие вопросы в области физической культуры и спорта</t>
  </si>
  <si>
    <t>02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</si>
  <si>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</si>
  <si>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</si>
  <si>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</si>
  <si>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</si>
  <si>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</si>
  <si>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</si>
  <si>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</si>
  <si>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</si>
  <si>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</si>
  <si>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</si>
  <si>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</si>
  <si>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Дорожное хозяйство (дорожные фонды)</t>
  </si>
  <si>
    <t>000 1 01 02030 01 0000 110</t>
  </si>
  <si>
    <t>000 1 01 02030 01 1000 110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</si>
  <si>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</si>
  <si>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</si>
  <si>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</si>
  <si>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</si>
  <si>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</si>
  <si>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</si>
  <si>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</si>
  <si>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</si>
  <si>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</si>
  <si>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</si>
  <si>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</si>
  <si>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</si>
  <si>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</si>
  <si>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</si>
  <si>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</si>
  <si>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</si>
  <si>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</si>
  <si>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</si>
  <si>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</si>
  <si>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</si>
  <si>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</si>
  <si>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Оплата труда  и начисления на выплаты по оплате труда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</si>
  <si>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</si>
  <si>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Иные непрограммные мероприятия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</si>
  <si>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</si>
  <si>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</si>
  <si>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</si>
  <si>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</si>
  <si>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</si>
  <si>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</si>
  <si>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</si>
  <si>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</si>
  <si>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</si>
  <si>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</si>
  <si>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</si>
  <si>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</si>
  <si>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</si>
  <si>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</si>
  <si>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</si>
  <si>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</si>
  <si>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</si>
  <si>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</si>
  <si>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</si>
  <si>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</si>
  <si>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</si>
  <si>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</si>
  <si>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</si>
  <si>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</si>
  <si>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</si>
  <si>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</si>
  <si>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Культура</t>
  </si>
  <si>
    <t xml:space="preserve">Подпрограмма «Библиотечное обслуживание» муниципальной программы « Развитие культуры» 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</si>
  <si>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</si>
  <si>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</si>
  <si>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</si>
  <si>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>Уплата налога на имущество и земельного налога</t>
  </si>
  <si>
    <t xml:space="preserve">Подпрограмма «Организация досуга» муниципальной программы « Развитие культуры» 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</si>
  <si>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</si>
  <si>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</si>
  <si>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</si>
  <si>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</si>
  <si>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</si>
  <si>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</si>
  <si>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</si>
  <si>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</si>
  <si>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</si>
  <si>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</si>
  <si>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</si>
  <si>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</si>
  <si>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</si>
  <si>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</si>
  <si>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</si>
  <si>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</si>
  <si>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</si>
  <si>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</si>
  <si>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</si>
  <si>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</si>
  <si>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</si>
  <si>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</si>
  <si>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</si>
  <si>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</si>
  <si>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</si>
  <si>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</si>
  <si>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</si>
  <si>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</si>
  <si>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</si>
  <si>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</si>
  <si>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</si>
  <si>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</si>
  <si>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</si>
  <si>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</si>
  <si>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</si>
  <si>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</si>
  <si>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</si>
  <si>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</si>
  <si>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</si>
  <si>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</si>
  <si>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Уплата налога на имущество организаций и земельного налога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</si>
  <si>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</si>
  <si>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</si>
  <si>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</si>
  <si>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Жилищное хозяйство</t>
  </si>
  <si>
    <t>Реализация иных непрограммных мероприятий муниципального органа сельского поселения</t>
  </si>
  <si>
    <t>Закупка товаров, работ,услуг в целях капитального ремонта государственного (муниципального) имущества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</si>
  <si>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</si>
  <si>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Муниципальная программа «Обеспечение качественными жилищно-коммунальными услугами населения  Алексеевского сельского поселения» </t>
  </si>
  <si>
    <t xml:space="preserve">Муниципальная программа «Энергоэффективность и развитие энергетики» </t>
  </si>
  <si>
    <t xml:space="preserve">Муниципальная программа «Охрана окружающей среды и рациональное природопользование» </t>
  </si>
  <si>
    <t>Муниципальная программа "Развитие муниципальной службы"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</si>
  <si>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</si>
  <si>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«Развитие транспортной системы» </t>
  </si>
  <si>
    <t xml:space="preserve">Муниципальная программа  «Развитие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</si>
  <si>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подпрограммы«Организация досуга» муниципальной программы « Развитие культуры» </t>
  </si>
  <si>
    <t xml:space="preserve">Расходы на обеспечение деятельности (оказание услуг)казенных учреждений сельского поселения в рамках подпрограммы «Библиотечное обслуживание» муниципальной программы « Развитие культуры» </t>
  </si>
  <si>
    <t xml:space="preserve">Муниципальная программа «Развитие физической культуры и спорта» </t>
  </si>
  <si>
    <t>Расходы на выплаты по оплате труда работников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</si>
  <si>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Расходы на обеспечение функций муниципального органа сельского поселения в рамках подпрограммы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</si>
  <si>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Подпрограмма "Развитие маиериально-технической базы и освещение деятельности Администрации сельского поселения" муниципальной программы "Развитие муниципальной службы"</t>
  </si>
  <si>
    <t>2016 г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</si>
  <si>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</si>
  <si>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</si>
  <si>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</si>
  <si>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</si>
  <si>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</si>
  <si>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</si>
  <si>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16</t>
  </si>
  <si>
    <t>000 1 09 04053 10 2100 110</t>
  </si>
  <si>
    <t>000 1 09 04053 10 0000 110</t>
  </si>
  <si>
    <t>000 1 09 04050 00 0000 110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</si>
  <si>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</si>
  <si>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</si>
  <si>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</si>
  <si>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</si>
  <si>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951 0102 0000000000 000 </t>
  </si>
  <si>
    <t>951 0102 2200000000 000</t>
  </si>
  <si>
    <t>951 0102 2210000000 000</t>
  </si>
  <si>
    <t>951 0102 2210000110 000</t>
  </si>
  <si>
    <t>951 0102 2210000110 121</t>
  </si>
  <si>
    <t xml:space="preserve">Фонд оплаты труда государственных (муниципальных) органов </t>
  </si>
  <si>
    <t xml:space="preserve">951 0102 2210000110 122 </t>
  </si>
  <si>
    <t xml:space="preserve">951 0102 2210000110 129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</si>
  <si>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</si>
  <si>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951 0102 2210000190 000</t>
  </si>
  <si>
    <t>Расходы на обеспечение функций муниципального органа сельского поселения 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</si>
  <si>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951 0102 2210000190 122 </t>
  </si>
  <si>
    <t xml:space="preserve">951 0102 2210000190 244 </t>
  </si>
  <si>
    <t>Уплата прочих налогов, сборов</t>
  </si>
  <si>
    <t>951 0104 2210085040 000 000</t>
  </si>
  <si>
    <t>951 0104 2210085004 540 000</t>
  </si>
  <si>
    <t>951 0104 2210085050 000 000</t>
  </si>
  <si>
    <t>951 0104 2210085050 540 000</t>
  </si>
  <si>
    <t>Обеспечение и проведение выборов и референдумов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</si>
  <si>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</si>
  <si>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951 0203 9990051180 129 </t>
  </si>
  <si>
    <t xml:space="preserve">951 0203 9990051180 121 </t>
  </si>
  <si>
    <t xml:space="preserve">951 0203 9990051180 000 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</si>
  <si>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</si>
  <si>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</si>
  <si>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</si>
  <si>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</si>
  <si>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 xml:space="preserve">951 0113 9990022960 244 </t>
  </si>
  <si>
    <t xml:space="preserve">951 0113 9992002960 000 </t>
  </si>
  <si>
    <t xml:space="preserve">951 0113 9990000000 000 </t>
  </si>
  <si>
    <t xml:space="preserve">951 0113 9900000000 000 </t>
  </si>
  <si>
    <t xml:space="preserve">951 0113 2220000190 852 </t>
  </si>
  <si>
    <t xml:space="preserve">951 0113 2220000190 244 </t>
  </si>
  <si>
    <t xml:space="preserve">951 0113 2220000190 000 </t>
  </si>
  <si>
    <t xml:space="preserve">951 0113 2220000000 000 </t>
  </si>
  <si>
    <t xml:space="preserve">951 0113 2200000000 000 </t>
  </si>
  <si>
    <t xml:space="preserve">951 0113 0000000000 000 </t>
  </si>
  <si>
    <t xml:space="preserve">951 0107 9990090460 244 </t>
  </si>
  <si>
    <t xml:space="preserve">951 0107 9990090460 000 </t>
  </si>
  <si>
    <t xml:space="preserve">951 0107 9990000000 000 </t>
  </si>
  <si>
    <t xml:space="preserve">951 0107 9900000000 000 </t>
  </si>
  <si>
    <t xml:space="preserve">951 0107 0000000000 000 </t>
  </si>
  <si>
    <t xml:space="preserve">951 0104 9990072390 244 </t>
  </si>
  <si>
    <t xml:space="preserve">951 0104 9990072390 000 </t>
  </si>
  <si>
    <t xml:space="preserve">951 0104 9990000000 000 </t>
  </si>
  <si>
    <t xml:space="preserve">951 0104 9900000000 000 </t>
  </si>
  <si>
    <t xml:space="preserve">951 0104 2210085060 540 </t>
  </si>
  <si>
    <t xml:space="preserve">951 0104 2210085060 000 </t>
  </si>
  <si>
    <t>951 0104 2210085030 540</t>
  </si>
  <si>
    <t xml:space="preserve">951 0104 2210085030 000 </t>
  </si>
  <si>
    <t xml:space="preserve">951 0104 2210021010 244 </t>
  </si>
  <si>
    <t xml:space="preserve">951 0104 2210021010 000 </t>
  </si>
  <si>
    <t xml:space="preserve">951 0104 2210000190 852 </t>
  </si>
  <si>
    <t xml:space="preserve">951 0104 2210000190 244 </t>
  </si>
  <si>
    <t xml:space="preserve">951 0104 2210000190 122 </t>
  </si>
  <si>
    <t xml:space="preserve">951 0104 2210000190 000 </t>
  </si>
  <si>
    <t xml:space="preserve">951 0104 2210000110 129 </t>
  </si>
  <si>
    <t xml:space="preserve">951 0104 2210000110 122 </t>
  </si>
  <si>
    <t>951 0104 2210000110 121</t>
  </si>
  <si>
    <t xml:space="preserve">951 0104 2210000110 000 </t>
  </si>
  <si>
    <t xml:space="preserve">951 0104 0000000000 000 </t>
  </si>
  <si>
    <t xml:space="preserve">951 0104 2200000000 000 </t>
  </si>
  <si>
    <t xml:space="preserve">951 0104 2210000000 000 </t>
  </si>
  <si>
    <t xml:space="preserve">951 0300 0000000000 000 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</si>
  <si>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</si>
  <si>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</si>
  <si>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</si>
  <si>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</si>
  <si>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951 0309 0910021500 244 </t>
  </si>
  <si>
    <t xml:space="preserve">951 0309 0910021500 000 </t>
  </si>
  <si>
    <t xml:space="preserve">951 0309 0910000000 000 </t>
  </si>
  <si>
    <t xml:space="preserve">951 0309 0900000000 000 </t>
  </si>
  <si>
    <t xml:space="preserve">951 0309 1000000000 000 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</si>
  <si>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</si>
  <si>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</si>
  <si>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951 0309 1010021600 244 </t>
  </si>
  <si>
    <t xml:space="preserve">951 0309 1010021600 000 </t>
  </si>
  <si>
    <t xml:space="preserve">951 0309 1010000000 000 </t>
  </si>
  <si>
    <t xml:space="preserve">951 0309 1020021610 244 </t>
  </si>
  <si>
    <t xml:space="preserve">951 0309 1020000000 000 </t>
  </si>
  <si>
    <t xml:space="preserve">951 0309 1020021610 000 </t>
  </si>
  <si>
    <t>951 0309 1020021620 244</t>
  </si>
  <si>
    <t xml:space="preserve">951 0309 1020021620 000 </t>
  </si>
  <si>
    <t xml:space="preserve">951 0309 1020085020 000 </t>
  </si>
  <si>
    <t xml:space="preserve">951 0309 1020085020 540 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</si>
  <si>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</si>
  <si>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</si>
  <si>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</si>
  <si>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 xml:space="preserve">951 0309 1030021640 000 </t>
  </si>
  <si>
    <t xml:space="preserve">951 0309 1030021640 244 </t>
  </si>
  <si>
    <t xml:space="preserve">951 0400 0000000000 000 </t>
  </si>
  <si>
    <t>951 0409 0000000000 000</t>
  </si>
  <si>
    <t>951 0409 1600000000 000</t>
  </si>
  <si>
    <t>951 0409 1610000000 000</t>
  </si>
  <si>
    <t xml:space="preserve">951 0409 1610022400 000 </t>
  </si>
  <si>
    <t xml:space="preserve">951 0409 1610022400 244 </t>
  </si>
  <si>
    <t xml:space="preserve">951 0409 1610022410 000 </t>
  </si>
  <si>
    <t>951 0409 1610022410 244</t>
  </si>
  <si>
    <t xml:space="preserve">Расходы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</si>
  <si>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951 0409 1610073510 000 </t>
  </si>
  <si>
    <t>951 0409 1610073510 244</t>
  </si>
  <si>
    <t xml:space="preserve">951 0409 1610090210 000 </t>
  </si>
  <si>
    <t xml:space="preserve">951 0409 1610090210 851 </t>
  </si>
  <si>
    <t xml:space="preserve">Софинансирование средств областного бюджета  на ремонт и содержание  автомобильных дорог общего пользования местного значения по  подпрограмме «Развитие транспортной инфраструктуры Ростовской области» государственной программы Ростовской области «Развитие транспортной системы»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</si>
  <si>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951 0409 16100S3510 000 </t>
  </si>
  <si>
    <t>951 0409 16100S3510 244</t>
  </si>
  <si>
    <t>951 0409 1620000000 000</t>
  </si>
  <si>
    <t xml:space="preserve">951 0409 1620022460 000 </t>
  </si>
  <si>
    <t xml:space="preserve">951 0409 1620022460 244 </t>
  </si>
  <si>
    <t>951 0500 0000000000 000</t>
  </si>
  <si>
    <t>951 0501 0000000000 000</t>
  </si>
  <si>
    <t>951 0501 9900000000 000</t>
  </si>
  <si>
    <t>951 0501 9990000000 000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</si>
  <si>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иных непрограммных расходов муниципального органа сельского поселения</t>
  </si>
  <si>
    <t xml:space="preserve">951 0501 9990023310 000 </t>
  </si>
  <si>
    <t xml:space="preserve">951 0501 9990023310 243 </t>
  </si>
  <si>
    <t>951 0502 0000000000 000</t>
  </si>
  <si>
    <t>951 0502 0700000000 000</t>
  </si>
  <si>
    <t>951 0502 0710000000 000</t>
  </si>
  <si>
    <t>951 0502 0710021410 000</t>
  </si>
  <si>
    <t xml:space="preserve">951 0502 0710021410 244 </t>
  </si>
  <si>
    <t xml:space="preserve">951 0502 0710021410 852 </t>
  </si>
  <si>
    <t xml:space="preserve">Уплата прочих налогов, сборов 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</si>
  <si>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</si>
  <si>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</si>
  <si>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>951 0503 0000000000 000</t>
  </si>
  <si>
    <t>951 0503 0700000000 000</t>
  </si>
  <si>
    <t>951 0503 0720000000 000</t>
  </si>
  <si>
    <t xml:space="preserve">951 0503 0720021420 000 </t>
  </si>
  <si>
    <t xml:space="preserve">951 0503 0720021420 244 </t>
  </si>
  <si>
    <t xml:space="preserve">951 0503 0720021430 000 </t>
  </si>
  <si>
    <t xml:space="preserve">951 0503 0720021430 244 </t>
  </si>
  <si>
    <t xml:space="preserve">951 0503 0720021440 000 </t>
  </si>
  <si>
    <t xml:space="preserve">951 0503 0720021440 244 </t>
  </si>
  <si>
    <t xml:space="preserve">951 0503 0720090210 000 </t>
  </si>
  <si>
    <t xml:space="preserve">951 0503 0720090210 851 </t>
  </si>
  <si>
    <t>951 0503 1800000000 000</t>
  </si>
  <si>
    <t>951 0503 1810000000 000</t>
  </si>
  <si>
    <t xml:space="preserve">951 0503 1810022610 000 </t>
  </si>
  <si>
    <t xml:space="preserve">951 0503 1810022610 244 </t>
  </si>
  <si>
    <t>951 0502 0710090210 851</t>
  </si>
  <si>
    <t>951 0600 0000000000 000</t>
  </si>
  <si>
    <t>951 0605 0000000000 000</t>
  </si>
  <si>
    <t>951 0605 1200000000 000</t>
  </si>
  <si>
    <t>951 0605 1210000000 000</t>
  </si>
  <si>
    <t xml:space="preserve">951 0605 121021700 000 </t>
  </si>
  <si>
    <t>951 0605 1210021700 244</t>
  </si>
  <si>
    <t>951 0800 0000000000 000</t>
  </si>
  <si>
    <t>951 0801 0000000000 000</t>
  </si>
  <si>
    <t>951 0801 1100000000 000</t>
  </si>
  <si>
    <t>951 0801 1110000000 000</t>
  </si>
  <si>
    <t xml:space="preserve">951 0801 1110000590 000 </t>
  </si>
  <si>
    <t xml:space="preserve">Фонд оплаты труда казенных учреждений </t>
  </si>
  <si>
    <t xml:space="preserve">951 0801 1110000590 111 </t>
  </si>
  <si>
    <t xml:space="preserve">951 0801 1110000590 119 </t>
  </si>
  <si>
    <t xml:space="preserve">951 0801 1110000590 244 </t>
  </si>
  <si>
    <t xml:space="preserve">951 0801 1110000590 852 </t>
  </si>
  <si>
    <t xml:space="preserve">951 0801 1110090210 851 </t>
  </si>
  <si>
    <t>951 0801 1120000000 000</t>
  </si>
  <si>
    <t xml:space="preserve">951 0801 1120000590 000 </t>
  </si>
  <si>
    <t xml:space="preserve">951 0801 1120000590 111 </t>
  </si>
  <si>
    <t xml:space="preserve">951 0801 1120000590 119 </t>
  </si>
  <si>
    <t>951 0801 1120000590 244</t>
  </si>
  <si>
    <t xml:space="preserve">951 0801 112000059 852 </t>
  </si>
  <si>
    <t xml:space="preserve">951 0801 1120090210 851 </t>
  </si>
  <si>
    <t xml:space="preserve">951 0801 1120090210 000 </t>
  </si>
  <si>
    <t>951 1100 0000000000 000</t>
  </si>
  <si>
    <t>951 1105 0000000000 000</t>
  </si>
  <si>
    <t>951 1105 1300000000 000</t>
  </si>
  <si>
    <t>951 1105 1310000000 000</t>
  </si>
  <si>
    <t xml:space="preserve">951 1105 1310021950 000 </t>
  </si>
  <si>
    <t xml:space="preserve">951 1105 1310021950 244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</si>
  <si>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</si>
  <si>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</si>
  <si>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функций муниципального органа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</si>
  <si>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951 0700 0000000000 000</t>
  </si>
  <si>
    <t>951 0705 0000000000 000</t>
  </si>
  <si>
    <t>951 0705 2200000000 000</t>
  </si>
  <si>
    <t>951 0705 2210000000 000</t>
  </si>
  <si>
    <t xml:space="preserve">951 0705 2210000190 000 </t>
  </si>
  <si>
    <t xml:space="preserve">951 0705 2210000190 244 </t>
  </si>
  <si>
    <t>Код расхода по бюджетной 
 классификации</t>
  </si>
  <si>
    <t>Периодичность :месячная, квартальная, годовая</t>
  </si>
  <si>
    <t>03</t>
  </si>
  <si>
    <t>01 февраля</t>
  </si>
  <si>
    <t>февраля</t>
  </si>
  <si>
    <t>000 1 06 01030 10 2000 110</t>
  </si>
  <si>
    <t>000 1 06 06043 10 2000 110</t>
  </si>
  <si>
    <t>000 1 09 04053 10 2000 110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</si>
</sst>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aiandra GD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17" fillId="0" borderId="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8" fillId="0" borderId="38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" fontId="1" fillId="33" borderId="14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" fontId="1" fillId="0" borderId="2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4" fontId="1" fillId="33" borderId="38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" fontId="13" fillId="0" borderId="14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9" fontId="16" fillId="0" borderId="5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" fontId="17" fillId="0" borderId="14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top"/>
    </xf>
    <xf numFmtId="4" fontId="1" fillId="0" borderId="26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60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tabSelected="1" view="pageBreakPreview" zoomScale="140" zoomScaleSheetLayoutView="140" zoomScalePageLayoutView="0" workbookViewId="0" topLeftCell="A31">
      <selection activeCell="ES10" sqref="ES10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17"/>
      <c r="AC1" s="217"/>
      <c r="AD1" s="217"/>
      <c r="AW1" s="228" t="s">
        <v>218</v>
      </c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6"/>
      <c r="DB1" s="26"/>
      <c r="DC1" s="26"/>
    </row>
    <row r="2" spans="28:104" ht="6.75" customHeight="1">
      <c r="AB2" s="22"/>
      <c r="AC2" s="22"/>
      <c r="AD2" s="2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184" t="s">
        <v>117</v>
      </c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CJ3" s="221" t="s">
        <v>82</v>
      </c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3"/>
    </row>
    <row r="4" spans="28:104" ht="18" customHeight="1">
      <c r="AB4" s="18"/>
      <c r="AC4" s="18"/>
      <c r="AD4" s="18"/>
      <c r="BH4" s="198" t="s">
        <v>219</v>
      </c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J4" s="193" t="s">
        <v>113</v>
      </c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5"/>
    </row>
    <row r="5" spans="30:104" ht="18" customHeight="1">
      <c r="AD5" s="2" t="s">
        <v>86</v>
      </c>
      <c r="AH5" s="202" t="s">
        <v>460</v>
      </c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1" t="s">
        <v>261</v>
      </c>
      <c r="BT5" s="198" t="s">
        <v>83</v>
      </c>
      <c r="BU5" s="198"/>
      <c r="BV5" s="198"/>
      <c r="BW5" s="198"/>
      <c r="BX5" s="198"/>
      <c r="BY5" s="198"/>
      <c r="BZ5" s="198"/>
      <c r="CJ5" s="197">
        <v>42401</v>
      </c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9"/>
    </row>
    <row r="6" spans="2:104" ht="18" customHeight="1">
      <c r="B6" s="1" t="s">
        <v>87</v>
      </c>
      <c r="BP6" s="190" t="s">
        <v>84</v>
      </c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J6" s="187">
        <v>79228953</v>
      </c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9"/>
    </row>
    <row r="7" spans="1:104" ht="12" customHeight="1">
      <c r="A7" s="4"/>
      <c r="B7" s="191" t="s">
        <v>88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4"/>
      <c r="W7" s="4"/>
      <c r="X7" s="4"/>
      <c r="Y7" s="4"/>
      <c r="Z7" s="4"/>
      <c r="AA7" s="202" t="s">
        <v>73</v>
      </c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4"/>
      <c r="BK7" s="4"/>
      <c r="BL7" s="4"/>
      <c r="BM7" s="4"/>
      <c r="BN7" s="4"/>
      <c r="BO7" s="4"/>
      <c r="BP7" s="196" t="s">
        <v>85</v>
      </c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4"/>
      <c r="CB7" s="4"/>
      <c r="CC7" s="4"/>
      <c r="CD7" s="4"/>
      <c r="CE7" s="4"/>
      <c r="CF7" s="4"/>
      <c r="CG7" s="4"/>
      <c r="CH7" s="13"/>
      <c r="CI7" s="4"/>
      <c r="CJ7" s="218" t="s">
        <v>81</v>
      </c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20"/>
    </row>
    <row r="8" spans="2:104" ht="15.75" customHeight="1">
      <c r="B8" s="23" t="s">
        <v>89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5"/>
      <c r="AC8" s="25"/>
      <c r="AD8" s="24"/>
      <c r="AE8" s="24"/>
      <c r="AF8" s="24"/>
      <c r="AG8" s="24"/>
      <c r="AH8" s="24"/>
      <c r="AI8" s="24"/>
      <c r="AJ8" s="24"/>
      <c r="AK8" s="24"/>
      <c r="AL8" s="199" t="s">
        <v>116</v>
      </c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P8" s="190" t="s">
        <v>220</v>
      </c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J8" s="187">
        <v>60631405</v>
      </c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</row>
    <row r="9" spans="2:104" ht="11.25" customHeight="1">
      <c r="B9" s="23" t="s">
        <v>458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CJ9" s="187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9"/>
    </row>
    <row r="10" spans="1:104" ht="15.75" customHeight="1" thickBot="1">
      <c r="A10" s="4"/>
      <c r="B10" s="191" t="s">
        <v>90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63">
        <v>383</v>
      </c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5"/>
    </row>
    <row r="11" spans="1:104" ht="19.5" customHeight="1">
      <c r="A11" s="161" t="s">
        <v>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</row>
    <row r="12" spans="1:104" ht="11.25" customHeight="1">
      <c r="A12" s="166" t="s">
        <v>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89" t="s">
        <v>114</v>
      </c>
      <c r="AC12" s="90"/>
      <c r="AD12" s="192" t="s">
        <v>114</v>
      </c>
      <c r="AE12" s="90"/>
      <c r="AF12" s="90"/>
      <c r="AG12" s="91"/>
      <c r="AH12" s="179" t="s">
        <v>20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80"/>
      <c r="AX12" s="179" t="s">
        <v>18</v>
      </c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79" t="s">
        <v>7</v>
      </c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80"/>
      <c r="CJ12" s="179" t="s">
        <v>8</v>
      </c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80"/>
    </row>
    <row r="13" spans="1:104" ht="32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92"/>
      <c r="AC13" s="93"/>
      <c r="AD13" s="192"/>
      <c r="AE13" s="93"/>
      <c r="AF13" s="93"/>
      <c r="AG13" s="94"/>
      <c r="AH13" s="181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82"/>
      <c r="AX13" s="181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81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82"/>
      <c r="CJ13" s="181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82"/>
    </row>
    <row r="14" spans="1:104" ht="12" thickBot="1">
      <c r="A14" s="169">
        <v>1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86"/>
      <c r="AC14" s="87"/>
      <c r="AD14" s="97">
        <v>2</v>
      </c>
      <c r="AE14" s="87"/>
      <c r="AF14" s="87"/>
      <c r="AG14" s="88"/>
      <c r="AH14" s="168">
        <v>3</v>
      </c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78"/>
      <c r="AX14" s="168">
        <v>4</v>
      </c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78"/>
      <c r="BP14" s="174">
        <v>5</v>
      </c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6"/>
      <c r="CG14" s="175"/>
      <c r="CH14" s="175"/>
      <c r="CI14" s="176"/>
      <c r="CJ14" s="168">
        <v>6</v>
      </c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</row>
    <row r="15" spans="1:104" ht="15.75" customHeight="1">
      <c r="A15" s="185" t="s">
        <v>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B15" s="80" t="s">
        <v>10</v>
      </c>
      <c r="AC15" s="81"/>
      <c r="AD15" s="68" t="s">
        <v>10</v>
      </c>
      <c r="AE15" s="81"/>
      <c r="AF15" s="81"/>
      <c r="AG15" s="82"/>
      <c r="AH15" s="170" t="s">
        <v>15</v>
      </c>
      <c r="AI15" s="170"/>
      <c r="AJ15" s="170"/>
      <c r="AK15" s="170"/>
      <c r="AL15" s="170"/>
      <c r="AM15" s="170"/>
      <c r="AN15" s="170"/>
      <c r="AO15" s="170"/>
      <c r="AP15" s="170"/>
      <c r="AQ15" s="171"/>
      <c r="AR15" s="172"/>
      <c r="AS15" s="172"/>
      <c r="AT15" s="172"/>
      <c r="AU15" s="172"/>
      <c r="AV15" s="172"/>
      <c r="AW15" s="173"/>
      <c r="AX15" s="177">
        <f>AX16+AX65</f>
        <v>11223300</v>
      </c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>
        <f>BP16+BP65</f>
        <v>558541.3</v>
      </c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>
        <f>CJ16+CJ65</f>
        <v>10664758.7</v>
      </c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83"/>
    </row>
    <row r="16" spans="1:104" ht="15.75" customHeight="1">
      <c r="A16" s="215" t="s">
        <v>130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76" t="s">
        <v>23</v>
      </c>
      <c r="AC16" s="77"/>
      <c r="AD16" s="67" t="s">
        <v>23</v>
      </c>
      <c r="AE16" s="77"/>
      <c r="AF16" s="77"/>
      <c r="AG16" s="78"/>
      <c r="AH16" s="131" t="s">
        <v>24</v>
      </c>
      <c r="AI16" s="131"/>
      <c r="AJ16" s="131"/>
      <c r="AK16" s="131"/>
      <c r="AL16" s="131"/>
      <c r="AM16" s="131"/>
      <c r="AN16" s="131"/>
      <c r="AO16" s="131"/>
      <c r="AP16" s="131"/>
      <c r="AQ16" s="128"/>
      <c r="AR16" s="129"/>
      <c r="AS16" s="129"/>
      <c r="AT16" s="129"/>
      <c r="AU16" s="129"/>
      <c r="AV16" s="129"/>
      <c r="AW16" s="130"/>
      <c r="AX16" s="144">
        <f>AX17+AX23+AX29+AX33+AX48+AX58+AX62</f>
        <v>5919000</v>
      </c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>
        <f>SUM(BP17+BP23+BP29+BP33+BP48+BP52+BP58+BP62)</f>
        <v>232841.3</v>
      </c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22">
        <f>AX16-BP16</f>
        <v>5686158.7</v>
      </c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5"/>
    </row>
    <row r="17" spans="1:104" ht="27" customHeight="1">
      <c r="A17" s="200" t="s">
        <v>25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1"/>
      <c r="AB17" s="83"/>
      <c r="AC17" s="84"/>
      <c r="AD17" s="71" t="s">
        <v>23</v>
      </c>
      <c r="AE17" s="84"/>
      <c r="AF17" s="84"/>
      <c r="AG17" s="85"/>
      <c r="AH17" s="135" t="s">
        <v>26</v>
      </c>
      <c r="AI17" s="135"/>
      <c r="AJ17" s="135"/>
      <c r="AK17" s="135"/>
      <c r="AL17" s="135"/>
      <c r="AM17" s="135"/>
      <c r="AN17" s="135"/>
      <c r="AO17" s="135"/>
      <c r="AP17" s="135"/>
      <c r="AQ17" s="132"/>
      <c r="AR17" s="133"/>
      <c r="AS17" s="133"/>
      <c r="AT17" s="133"/>
      <c r="AU17" s="133"/>
      <c r="AV17" s="133"/>
      <c r="AW17" s="134"/>
      <c r="AX17" s="140">
        <f>AX18</f>
        <v>1089300</v>
      </c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>
        <f>BP18</f>
        <v>27149.4</v>
      </c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>
        <f>CJ18</f>
        <v>1062150.6</v>
      </c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60"/>
    </row>
    <row r="18" spans="1:104" ht="21" customHeight="1">
      <c r="A18" s="155" t="s">
        <v>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6"/>
      <c r="AB18" s="76"/>
      <c r="AC18" s="77"/>
      <c r="AD18" s="67" t="s">
        <v>23</v>
      </c>
      <c r="AE18" s="77"/>
      <c r="AF18" s="77"/>
      <c r="AG18" s="78"/>
      <c r="AH18" s="131" t="s">
        <v>28</v>
      </c>
      <c r="AI18" s="131"/>
      <c r="AJ18" s="131"/>
      <c r="AK18" s="131"/>
      <c r="AL18" s="131"/>
      <c r="AM18" s="131"/>
      <c r="AN18" s="131"/>
      <c r="AO18" s="131"/>
      <c r="AP18" s="131"/>
      <c r="AQ18" s="128"/>
      <c r="AR18" s="129"/>
      <c r="AS18" s="129"/>
      <c r="AT18" s="129"/>
      <c r="AU18" s="129"/>
      <c r="AV18" s="129"/>
      <c r="AW18" s="130"/>
      <c r="AX18" s="144">
        <f>AX19+AX21</f>
        <v>1089300</v>
      </c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>
        <f>BP19+BP21</f>
        <v>27149.4</v>
      </c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22">
        <f aca="true" t="shared" si="0" ref="CJ18:CJ33">AX18-BP18</f>
        <v>1062150.6</v>
      </c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5"/>
    </row>
    <row r="19" spans="1:104" ht="104.25" customHeight="1">
      <c r="A19" s="155" t="s">
        <v>146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76"/>
      <c r="AC19" s="77"/>
      <c r="AD19" s="67" t="s">
        <v>23</v>
      </c>
      <c r="AE19" s="77"/>
      <c r="AF19" s="77"/>
      <c r="AG19" s="78"/>
      <c r="AH19" s="131" t="s">
        <v>131</v>
      </c>
      <c r="AI19" s="131"/>
      <c r="AJ19" s="131"/>
      <c r="AK19" s="131"/>
      <c r="AL19" s="131"/>
      <c r="AM19" s="131"/>
      <c r="AN19" s="131"/>
      <c r="AO19" s="131"/>
      <c r="AP19" s="131"/>
      <c r="AQ19" s="128"/>
      <c r="AR19" s="129"/>
      <c r="AS19" s="129"/>
      <c r="AT19" s="129"/>
      <c r="AU19" s="129"/>
      <c r="AV19" s="129"/>
      <c r="AW19" s="130"/>
      <c r="AX19" s="122">
        <f>AX20</f>
        <v>1089300</v>
      </c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4"/>
      <c r="BN19" s="35"/>
      <c r="BO19" s="35"/>
      <c r="BP19" s="122">
        <f>BP20</f>
        <v>26739.9</v>
      </c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4"/>
      <c r="CF19" s="35"/>
      <c r="CG19" s="35"/>
      <c r="CH19" s="35"/>
      <c r="CI19" s="35"/>
      <c r="CJ19" s="122">
        <f t="shared" si="0"/>
        <v>1062560.1</v>
      </c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5"/>
    </row>
    <row r="20" spans="1:104" ht="109.5" customHeight="1">
      <c r="A20" s="155" t="s">
        <v>146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79"/>
      <c r="AC20" s="77"/>
      <c r="AD20" s="67" t="s">
        <v>23</v>
      </c>
      <c r="AE20" s="77"/>
      <c r="AF20" s="77"/>
      <c r="AG20" s="78"/>
      <c r="AH20" s="131" t="s">
        <v>132</v>
      </c>
      <c r="AI20" s="131"/>
      <c r="AJ20" s="131"/>
      <c r="AK20" s="131"/>
      <c r="AL20" s="131"/>
      <c r="AM20" s="131"/>
      <c r="AN20" s="131"/>
      <c r="AO20" s="131"/>
      <c r="AP20" s="131"/>
      <c r="AQ20" s="128"/>
      <c r="AR20" s="129"/>
      <c r="AS20" s="129"/>
      <c r="AT20" s="129"/>
      <c r="AU20" s="129"/>
      <c r="AV20" s="129"/>
      <c r="AW20" s="130"/>
      <c r="AX20" s="122">
        <v>1089300</v>
      </c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4"/>
      <c r="BN20" s="35"/>
      <c r="BO20" s="35"/>
      <c r="BP20" s="122">
        <v>26739.9</v>
      </c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4"/>
      <c r="CF20" s="35"/>
      <c r="CG20" s="35"/>
      <c r="CH20" s="35"/>
      <c r="CI20" s="35"/>
      <c r="CJ20" s="122">
        <f t="shared" si="0"/>
        <v>1062560.1</v>
      </c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5"/>
    </row>
    <row r="21" spans="1:104" ht="72" customHeight="1">
      <c r="A21" s="155" t="s">
        <v>145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76" t="s">
        <v>23</v>
      </c>
      <c r="AC21" s="77"/>
      <c r="AD21" s="67" t="s">
        <v>23</v>
      </c>
      <c r="AE21" s="77"/>
      <c r="AF21" s="77"/>
      <c r="AG21" s="78"/>
      <c r="AH21" s="131" t="s">
        <v>141</v>
      </c>
      <c r="AI21" s="131"/>
      <c r="AJ21" s="131"/>
      <c r="AK21" s="131"/>
      <c r="AL21" s="131"/>
      <c r="AM21" s="131"/>
      <c r="AN21" s="131"/>
      <c r="AO21" s="131"/>
      <c r="AP21" s="131"/>
      <c r="AQ21" s="128"/>
      <c r="AR21" s="129"/>
      <c r="AS21" s="129"/>
      <c r="AT21" s="129"/>
      <c r="AU21" s="129"/>
      <c r="AV21" s="129"/>
      <c r="AW21" s="130"/>
      <c r="AX21" s="122">
        <f>AX22</f>
        <v>0</v>
      </c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4"/>
      <c r="BN21" s="35"/>
      <c r="BO21" s="35"/>
      <c r="BP21" s="122">
        <f>BP22</f>
        <v>409.5</v>
      </c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4"/>
      <c r="CF21" s="35"/>
      <c r="CG21" s="35"/>
      <c r="CH21" s="35"/>
      <c r="CI21" s="35"/>
      <c r="CJ21" s="122">
        <f t="shared" si="0"/>
        <v>-409.5</v>
      </c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5"/>
    </row>
    <row r="22" spans="1:104" ht="69" customHeight="1">
      <c r="A22" s="155" t="s">
        <v>145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6"/>
      <c r="AB22" s="79"/>
      <c r="AC22" s="77"/>
      <c r="AD22" s="67" t="s">
        <v>23</v>
      </c>
      <c r="AE22" s="77"/>
      <c r="AF22" s="77"/>
      <c r="AG22" s="78"/>
      <c r="AH22" s="131" t="s">
        <v>142</v>
      </c>
      <c r="AI22" s="131"/>
      <c r="AJ22" s="131"/>
      <c r="AK22" s="131"/>
      <c r="AL22" s="131"/>
      <c r="AM22" s="131"/>
      <c r="AN22" s="131"/>
      <c r="AO22" s="131"/>
      <c r="AP22" s="131"/>
      <c r="AQ22" s="128"/>
      <c r="AR22" s="129"/>
      <c r="AS22" s="129"/>
      <c r="AT22" s="129"/>
      <c r="AU22" s="129"/>
      <c r="AV22" s="129"/>
      <c r="AW22" s="130"/>
      <c r="AX22" s="122">
        <v>0</v>
      </c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4"/>
      <c r="BN22" s="35"/>
      <c r="BO22" s="35"/>
      <c r="BP22" s="122">
        <v>409.5</v>
      </c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4"/>
      <c r="CF22" s="35"/>
      <c r="CG22" s="35"/>
      <c r="CH22" s="35"/>
      <c r="CI22" s="35"/>
      <c r="CJ22" s="122">
        <f t="shared" si="0"/>
        <v>-409.5</v>
      </c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5"/>
    </row>
    <row r="23" spans="1:104" ht="59.25" customHeight="1">
      <c r="A23" s="148" t="s">
        <v>158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71"/>
      <c r="AC23" s="65"/>
      <c r="AD23" s="71" t="s">
        <v>23</v>
      </c>
      <c r="AE23" s="16"/>
      <c r="AF23" s="16"/>
      <c r="AG23" s="16"/>
      <c r="AH23" s="132" t="s">
        <v>159</v>
      </c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4"/>
      <c r="AX23" s="136">
        <f>AX24</f>
        <v>1649100</v>
      </c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39"/>
      <c r="BL23" s="39"/>
      <c r="BM23" s="37"/>
      <c r="BN23" s="38"/>
      <c r="BO23" s="38"/>
      <c r="BP23" s="136">
        <f>BP24</f>
        <v>111297.55</v>
      </c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39"/>
      <c r="CC23" s="39"/>
      <c r="CD23" s="39"/>
      <c r="CE23" s="37"/>
      <c r="CF23" s="38"/>
      <c r="CG23" s="38"/>
      <c r="CH23" s="38"/>
      <c r="CI23" s="38"/>
      <c r="CJ23" s="136">
        <f aca="true" t="shared" si="1" ref="CJ23:CJ28">AX23-BP23</f>
        <v>1537802.45</v>
      </c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9"/>
    </row>
    <row r="24" spans="1:104" ht="43.5" customHeight="1">
      <c r="A24" s="126" t="s">
        <v>157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67"/>
      <c r="AC24" s="64"/>
      <c r="AD24" s="67" t="s">
        <v>23</v>
      </c>
      <c r="AE24" s="15"/>
      <c r="AF24" s="15"/>
      <c r="AG24" s="15"/>
      <c r="AH24" s="128" t="s">
        <v>156</v>
      </c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30"/>
      <c r="AX24" s="122">
        <f>AX25+AX26+AX27+AX28</f>
        <v>1649100</v>
      </c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42"/>
      <c r="BL24" s="42"/>
      <c r="BM24" s="33"/>
      <c r="BN24" s="35"/>
      <c r="BO24" s="35"/>
      <c r="BP24" s="122">
        <f>BP25+BP26+BP27+BP28</f>
        <v>111297.55</v>
      </c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42"/>
      <c r="CC24" s="42"/>
      <c r="CD24" s="42"/>
      <c r="CE24" s="33"/>
      <c r="CF24" s="35"/>
      <c r="CG24" s="35"/>
      <c r="CH24" s="35"/>
      <c r="CI24" s="35"/>
      <c r="CJ24" s="122">
        <f t="shared" si="1"/>
        <v>1537802.45</v>
      </c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5"/>
    </row>
    <row r="25" spans="1:104" ht="96.75" customHeight="1">
      <c r="A25" s="126" t="s">
        <v>154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67"/>
      <c r="AC25" s="64"/>
      <c r="AD25" s="67" t="s">
        <v>23</v>
      </c>
      <c r="AE25" s="15"/>
      <c r="AF25" s="15"/>
      <c r="AG25" s="15"/>
      <c r="AH25" s="128" t="s">
        <v>155</v>
      </c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30"/>
      <c r="AX25" s="122">
        <v>574900</v>
      </c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42"/>
      <c r="BL25" s="42"/>
      <c r="BM25" s="33"/>
      <c r="BN25" s="35"/>
      <c r="BO25" s="35"/>
      <c r="BP25" s="122">
        <v>42267.08</v>
      </c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42"/>
      <c r="CC25" s="42"/>
      <c r="CD25" s="42"/>
      <c r="CE25" s="33"/>
      <c r="CF25" s="35"/>
      <c r="CG25" s="35"/>
      <c r="CH25" s="35"/>
      <c r="CI25" s="35"/>
      <c r="CJ25" s="122">
        <f t="shared" si="1"/>
        <v>532632.92</v>
      </c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5"/>
    </row>
    <row r="26" spans="1:104" ht="117" customHeight="1">
      <c r="A26" s="126" t="s">
        <v>205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67"/>
      <c r="AC26" s="64"/>
      <c r="AD26" s="67" t="s">
        <v>23</v>
      </c>
      <c r="AE26" s="15"/>
      <c r="AF26" s="15"/>
      <c r="AG26" s="15"/>
      <c r="AH26" s="128" t="s">
        <v>153</v>
      </c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30"/>
      <c r="AX26" s="122">
        <v>11600</v>
      </c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42"/>
      <c r="BL26" s="42"/>
      <c r="BM26" s="33"/>
      <c r="BN26" s="35"/>
      <c r="BO26" s="35"/>
      <c r="BP26" s="122">
        <v>684.97</v>
      </c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42"/>
      <c r="CC26" s="42"/>
      <c r="CD26" s="42"/>
      <c r="CE26" s="33"/>
      <c r="CF26" s="35"/>
      <c r="CG26" s="35"/>
      <c r="CH26" s="35"/>
      <c r="CI26" s="35"/>
      <c r="CJ26" s="122">
        <f t="shared" si="1"/>
        <v>10915.03</v>
      </c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5"/>
    </row>
    <row r="27" spans="1:104" ht="96.75" customHeight="1">
      <c r="A27" s="126" t="s">
        <v>151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67"/>
      <c r="AC27" s="64"/>
      <c r="AD27" s="67" t="s">
        <v>23</v>
      </c>
      <c r="AE27" s="15"/>
      <c r="AF27" s="15"/>
      <c r="AG27" s="15"/>
      <c r="AH27" s="128" t="s">
        <v>152</v>
      </c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30"/>
      <c r="AX27" s="122">
        <v>1062600</v>
      </c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42"/>
      <c r="BL27" s="42"/>
      <c r="BM27" s="33"/>
      <c r="BN27" s="35"/>
      <c r="BO27" s="35"/>
      <c r="BP27" s="122">
        <v>73818.9</v>
      </c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42"/>
      <c r="CC27" s="42"/>
      <c r="CD27" s="42"/>
      <c r="CE27" s="33"/>
      <c r="CF27" s="35"/>
      <c r="CG27" s="35"/>
      <c r="CH27" s="35"/>
      <c r="CI27" s="35"/>
      <c r="CJ27" s="122">
        <f t="shared" si="1"/>
        <v>988781.1</v>
      </c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5"/>
    </row>
    <row r="28" spans="1:104" ht="96.75" customHeight="1">
      <c r="A28" s="126" t="s">
        <v>149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67"/>
      <c r="AC28" s="64"/>
      <c r="AD28" s="67" t="s">
        <v>23</v>
      </c>
      <c r="AE28" s="15"/>
      <c r="AF28" s="15"/>
      <c r="AG28" s="15"/>
      <c r="AH28" s="128" t="s">
        <v>150</v>
      </c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22">
        <v>0</v>
      </c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42"/>
      <c r="BL28" s="42"/>
      <c r="BM28" s="33"/>
      <c r="BN28" s="35"/>
      <c r="BO28" s="35"/>
      <c r="BP28" s="122">
        <v>-5473.4</v>
      </c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42"/>
      <c r="CC28" s="42"/>
      <c r="CD28" s="42"/>
      <c r="CE28" s="33"/>
      <c r="CF28" s="35"/>
      <c r="CG28" s="35"/>
      <c r="CH28" s="35"/>
      <c r="CI28" s="35"/>
      <c r="CJ28" s="122">
        <f t="shared" si="1"/>
        <v>5473.4</v>
      </c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5"/>
    </row>
    <row r="29" spans="1:104" ht="21.75" customHeight="1">
      <c r="A29" s="200" t="s">
        <v>29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1"/>
      <c r="AB29" s="83"/>
      <c r="AC29" s="84"/>
      <c r="AD29" s="71" t="s">
        <v>23</v>
      </c>
      <c r="AE29" s="84"/>
      <c r="AF29" s="84"/>
      <c r="AG29" s="85"/>
      <c r="AH29" s="135" t="s">
        <v>30</v>
      </c>
      <c r="AI29" s="135"/>
      <c r="AJ29" s="135"/>
      <c r="AK29" s="135"/>
      <c r="AL29" s="135"/>
      <c r="AM29" s="135"/>
      <c r="AN29" s="135"/>
      <c r="AO29" s="135"/>
      <c r="AP29" s="135"/>
      <c r="AQ29" s="132"/>
      <c r="AR29" s="133"/>
      <c r="AS29" s="133"/>
      <c r="AT29" s="133"/>
      <c r="AU29" s="133"/>
      <c r="AV29" s="133"/>
      <c r="AW29" s="134"/>
      <c r="AX29" s="140">
        <f>AX30</f>
        <v>12000</v>
      </c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>
        <f>BP30</f>
        <v>0</v>
      </c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>
        <f t="shared" si="0"/>
        <v>12000</v>
      </c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60"/>
    </row>
    <row r="30" spans="1:104" ht="23.25" customHeight="1">
      <c r="A30" s="155" t="s">
        <v>31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  <c r="AB30" s="76"/>
      <c r="AC30" s="77"/>
      <c r="AD30" s="67" t="s">
        <v>23</v>
      </c>
      <c r="AE30" s="77"/>
      <c r="AF30" s="77"/>
      <c r="AG30" s="78"/>
      <c r="AH30" s="131" t="s">
        <v>135</v>
      </c>
      <c r="AI30" s="131"/>
      <c r="AJ30" s="131"/>
      <c r="AK30" s="131"/>
      <c r="AL30" s="131"/>
      <c r="AM30" s="131"/>
      <c r="AN30" s="131"/>
      <c r="AO30" s="131"/>
      <c r="AP30" s="131"/>
      <c r="AQ30" s="128"/>
      <c r="AR30" s="129"/>
      <c r="AS30" s="129"/>
      <c r="AT30" s="129"/>
      <c r="AU30" s="129"/>
      <c r="AV30" s="129"/>
      <c r="AW30" s="130"/>
      <c r="AX30" s="122">
        <f>AX31</f>
        <v>12000</v>
      </c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4"/>
      <c r="BN30" s="35"/>
      <c r="BO30" s="35"/>
      <c r="BP30" s="122">
        <f>BP31</f>
        <v>0</v>
      </c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4"/>
      <c r="CF30" s="35"/>
      <c r="CG30" s="35"/>
      <c r="CH30" s="35"/>
      <c r="CI30" s="35"/>
      <c r="CJ30" s="122">
        <f t="shared" si="0"/>
        <v>12000</v>
      </c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5"/>
    </row>
    <row r="31" spans="1:104" ht="24.75" customHeight="1">
      <c r="A31" s="155" t="s">
        <v>31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6"/>
      <c r="AB31" s="76"/>
      <c r="AC31" s="77"/>
      <c r="AD31" s="67" t="s">
        <v>23</v>
      </c>
      <c r="AE31" s="77"/>
      <c r="AF31" s="77"/>
      <c r="AG31" s="78"/>
      <c r="AH31" s="131" t="s">
        <v>133</v>
      </c>
      <c r="AI31" s="131"/>
      <c r="AJ31" s="131"/>
      <c r="AK31" s="131"/>
      <c r="AL31" s="131"/>
      <c r="AM31" s="131"/>
      <c r="AN31" s="131"/>
      <c r="AO31" s="131"/>
      <c r="AP31" s="131"/>
      <c r="AQ31" s="128"/>
      <c r="AR31" s="129"/>
      <c r="AS31" s="129"/>
      <c r="AT31" s="129"/>
      <c r="AU31" s="129"/>
      <c r="AV31" s="129"/>
      <c r="AW31" s="130"/>
      <c r="AX31" s="122">
        <f>AX32</f>
        <v>12000</v>
      </c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4"/>
      <c r="BN31" s="35"/>
      <c r="BO31" s="35"/>
      <c r="BP31" s="122">
        <f>BP32</f>
        <v>0</v>
      </c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4"/>
      <c r="CF31" s="35"/>
      <c r="CG31" s="35"/>
      <c r="CH31" s="35"/>
      <c r="CI31" s="35"/>
      <c r="CJ31" s="122">
        <f t="shared" si="0"/>
        <v>12000</v>
      </c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5"/>
    </row>
    <row r="32" spans="1:104" ht="21" customHeight="1">
      <c r="A32" s="155" t="s">
        <v>31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6"/>
      <c r="AB32" s="76"/>
      <c r="AC32" s="77"/>
      <c r="AD32" s="67" t="s">
        <v>23</v>
      </c>
      <c r="AE32" s="77"/>
      <c r="AF32" s="77"/>
      <c r="AG32" s="78"/>
      <c r="AH32" s="131" t="s">
        <v>134</v>
      </c>
      <c r="AI32" s="131"/>
      <c r="AJ32" s="131"/>
      <c r="AK32" s="131"/>
      <c r="AL32" s="131"/>
      <c r="AM32" s="131"/>
      <c r="AN32" s="131"/>
      <c r="AO32" s="131"/>
      <c r="AP32" s="131"/>
      <c r="AQ32" s="128"/>
      <c r="AR32" s="129"/>
      <c r="AS32" s="129"/>
      <c r="AT32" s="129"/>
      <c r="AU32" s="129"/>
      <c r="AV32" s="129"/>
      <c r="AW32" s="130"/>
      <c r="AX32" s="122">
        <v>12000</v>
      </c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4"/>
      <c r="BN32" s="35"/>
      <c r="BO32" s="35"/>
      <c r="BP32" s="122">
        <v>0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4"/>
      <c r="CF32" s="35"/>
      <c r="CG32" s="35"/>
      <c r="CH32" s="35"/>
      <c r="CI32" s="35"/>
      <c r="CJ32" s="122">
        <f t="shared" si="0"/>
        <v>12000</v>
      </c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5"/>
    </row>
    <row r="33" spans="1:104" ht="18" customHeight="1">
      <c r="A33" s="148" t="s">
        <v>32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71" t="s">
        <v>128</v>
      </c>
      <c r="AC33" s="65"/>
      <c r="AD33" s="71" t="s">
        <v>23</v>
      </c>
      <c r="AE33" s="132" t="s">
        <v>23</v>
      </c>
      <c r="AF33" s="133"/>
      <c r="AG33" s="134"/>
      <c r="AH33" s="135" t="s">
        <v>33</v>
      </c>
      <c r="AI33" s="135"/>
      <c r="AJ33" s="135"/>
      <c r="AK33" s="135"/>
      <c r="AL33" s="135"/>
      <c r="AM33" s="135"/>
      <c r="AN33" s="135"/>
      <c r="AO33" s="135"/>
      <c r="AP33" s="135"/>
      <c r="AQ33" s="132"/>
      <c r="AR33" s="133"/>
      <c r="AS33" s="133"/>
      <c r="AT33" s="133"/>
      <c r="AU33" s="133"/>
      <c r="AV33" s="133"/>
      <c r="AW33" s="134"/>
      <c r="AX33" s="140">
        <f>AX34+AX39</f>
        <v>2976500</v>
      </c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38"/>
      <c r="BO33" s="38"/>
      <c r="BP33" s="140">
        <f>BP34+BP39</f>
        <v>93694.34999999999</v>
      </c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38"/>
      <c r="CG33" s="38"/>
      <c r="CH33" s="38"/>
      <c r="CI33" s="38"/>
      <c r="CJ33" s="140">
        <f t="shared" si="0"/>
        <v>2882805.65</v>
      </c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60"/>
    </row>
    <row r="34" spans="1:104" ht="18" customHeight="1">
      <c r="A34" s="126" t="s">
        <v>34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67"/>
      <c r="AC34" s="64"/>
      <c r="AD34" s="67" t="s">
        <v>23</v>
      </c>
      <c r="AE34" s="128" t="s">
        <v>23</v>
      </c>
      <c r="AF34" s="129"/>
      <c r="AG34" s="130"/>
      <c r="AH34" s="131" t="s">
        <v>35</v>
      </c>
      <c r="AI34" s="131"/>
      <c r="AJ34" s="131"/>
      <c r="AK34" s="131"/>
      <c r="AL34" s="131"/>
      <c r="AM34" s="131"/>
      <c r="AN34" s="131"/>
      <c r="AO34" s="131"/>
      <c r="AP34" s="131"/>
      <c r="AQ34" s="128"/>
      <c r="AR34" s="129"/>
      <c r="AS34" s="129"/>
      <c r="AT34" s="129"/>
      <c r="AU34" s="129"/>
      <c r="AV34" s="129"/>
      <c r="AW34" s="130"/>
      <c r="AX34" s="122">
        <f>AX35</f>
        <v>188500</v>
      </c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4"/>
      <c r="BN34" s="35"/>
      <c r="BO34" s="35"/>
      <c r="BP34" s="122">
        <f>BP35</f>
        <v>1510.0100000000002</v>
      </c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4"/>
      <c r="CF34" s="35"/>
      <c r="CG34" s="35"/>
      <c r="CH34" s="35"/>
      <c r="CI34" s="35"/>
      <c r="CJ34" s="122">
        <f>CJ35</f>
        <v>186989.99</v>
      </c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5"/>
    </row>
    <row r="35" spans="1:104" ht="61.5" customHeight="1">
      <c r="A35" s="126" t="s">
        <v>208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67"/>
      <c r="AC35" s="64"/>
      <c r="AD35" s="67" t="s">
        <v>23</v>
      </c>
      <c r="AE35" s="128" t="s">
        <v>23</v>
      </c>
      <c r="AF35" s="129"/>
      <c r="AG35" s="130"/>
      <c r="AH35" s="131" t="s">
        <v>36</v>
      </c>
      <c r="AI35" s="131"/>
      <c r="AJ35" s="131"/>
      <c r="AK35" s="131"/>
      <c r="AL35" s="131"/>
      <c r="AM35" s="131"/>
      <c r="AN35" s="131"/>
      <c r="AO35" s="131"/>
      <c r="AP35" s="131"/>
      <c r="AQ35" s="128"/>
      <c r="AR35" s="129"/>
      <c r="AS35" s="129"/>
      <c r="AT35" s="129"/>
      <c r="AU35" s="129"/>
      <c r="AV35" s="129"/>
      <c r="AW35" s="130"/>
      <c r="AX35" s="122">
        <f>AX36+AX37</f>
        <v>188500</v>
      </c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4"/>
      <c r="BN35" s="35"/>
      <c r="BO35" s="35"/>
      <c r="BP35" s="122">
        <f>BP36+BP37</f>
        <v>1510.0100000000002</v>
      </c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4"/>
      <c r="CF35" s="35"/>
      <c r="CG35" s="35"/>
      <c r="CH35" s="35"/>
      <c r="CI35" s="35"/>
      <c r="CJ35" s="122">
        <f aca="true" t="shared" si="2" ref="CJ35:CJ40">AX35-BP35</f>
        <v>186989.99</v>
      </c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5"/>
    </row>
    <row r="36" spans="1:104" ht="64.5" customHeight="1">
      <c r="A36" s="126" t="s">
        <v>207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67"/>
      <c r="AC36" s="64"/>
      <c r="AD36" s="67" t="s">
        <v>23</v>
      </c>
      <c r="AE36" s="128" t="s">
        <v>23</v>
      </c>
      <c r="AF36" s="129"/>
      <c r="AG36" s="130"/>
      <c r="AH36" s="131" t="s">
        <v>37</v>
      </c>
      <c r="AI36" s="131"/>
      <c r="AJ36" s="131"/>
      <c r="AK36" s="131"/>
      <c r="AL36" s="131"/>
      <c r="AM36" s="131"/>
      <c r="AN36" s="131"/>
      <c r="AO36" s="131"/>
      <c r="AP36" s="131"/>
      <c r="AQ36" s="128"/>
      <c r="AR36" s="129"/>
      <c r="AS36" s="129"/>
      <c r="AT36" s="129"/>
      <c r="AU36" s="129"/>
      <c r="AV36" s="129"/>
      <c r="AW36" s="130"/>
      <c r="AX36" s="122">
        <v>188500</v>
      </c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4"/>
      <c r="BN36" s="35"/>
      <c r="BO36" s="35"/>
      <c r="BP36" s="122">
        <v>1219.9</v>
      </c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4"/>
      <c r="CF36" s="35"/>
      <c r="CG36" s="35"/>
      <c r="CH36" s="35"/>
      <c r="CI36" s="35"/>
      <c r="CJ36" s="122">
        <f t="shared" si="2"/>
        <v>187280.1</v>
      </c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5"/>
    </row>
    <row r="37" spans="1:104" ht="65.25" customHeight="1">
      <c r="A37" s="126" t="s">
        <v>207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67"/>
      <c r="AC37" s="64"/>
      <c r="AD37" s="67" t="s">
        <v>23</v>
      </c>
      <c r="AE37" s="128" t="s">
        <v>23</v>
      </c>
      <c r="AF37" s="129"/>
      <c r="AG37" s="130"/>
      <c r="AH37" s="131" t="s">
        <v>462</v>
      </c>
      <c r="AI37" s="131"/>
      <c r="AJ37" s="131"/>
      <c r="AK37" s="131"/>
      <c r="AL37" s="131"/>
      <c r="AM37" s="131"/>
      <c r="AN37" s="131"/>
      <c r="AO37" s="131"/>
      <c r="AP37" s="131"/>
      <c r="AQ37" s="128"/>
      <c r="AR37" s="129"/>
      <c r="AS37" s="129"/>
      <c r="AT37" s="129"/>
      <c r="AU37" s="129"/>
      <c r="AV37" s="129"/>
      <c r="AW37" s="130"/>
      <c r="AX37" s="122">
        <f>AX38</f>
        <v>0</v>
      </c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4"/>
      <c r="BN37" s="35"/>
      <c r="BO37" s="35"/>
      <c r="BP37" s="122">
        <f>BP38</f>
        <v>290.11</v>
      </c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4"/>
      <c r="CF37" s="35"/>
      <c r="CG37" s="35"/>
      <c r="CH37" s="35"/>
      <c r="CI37" s="35"/>
      <c r="CJ37" s="122">
        <f t="shared" si="2"/>
        <v>-290.11</v>
      </c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5"/>
    </row>
    <row r="38" spans="1:104" ht="65.25" customHeight="1">
      <c r="A38" s="126" t="s">
        <v>207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67"/>
      <c r="AC38" s="64"/>
      <c r="AD38" s="67" t="s">
        <v>23</v>
      </c>
      <c r="AE38" s="128" t="s">
        <v>23</v>
      </c>
      <c r="AF38" s="129"/>
      <c r="AG38" s="130"/>
      <c r="AH38" s="131" t="s">
        <v>206</v>
      </c>
      <c r="AI38" s="131"/>
      <c r="AJ38" s="131"/>
      <c r="AK38" s="131"/>
      <c r="AL38" s="131"/>
      <c r="AM38" s="131"/>
      <c r="AN38" s="131"/>
      <c r="AO38" s="131"/>
      <c r="AP38" s="131"/>
      <c r="AQ38" s="128"/>
      <c r="AR38" s="129"/>
      <c r="AS38" s="129"/>
      <c r="AT38" s="129"/>
      <c r="AU38" s="129"/>
      <c r="AV38" s="129"/>
      <c r="AW38" s="130"/>
      <c r="AX38" s="122">
        <v>0</v>
      </c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4"/>
      <c r="BN38" s="35"/>
      <c r="BO38" s="35"/>
      <c r="BP38" s="122">
        <v>290.11</v>
      </c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4"/>
      <c r="CF38" s="35"/>
      <c r="CG38" s="35"/>
      <c r="CH38" s="35"/>
      <c r="CI38" s="35"/>
      <c r="CJ38" s="122">
        <f t="shared" si="2"/>
        <v>-290.11</v>
      </c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5"/>
    </row>
    <row r="39" spans="1:104" ht="19.5" customHeight="1">
      <c r="A39" s="126" t="s">
        <v>38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67"/>
      <c r="AC39" s="64"/>
      <c r="AD39" s="67" t="s">
        <v>23</v>
      </c>
      <c r="AE39" s="128" t="s">
        <v>23</v>
      </c>
      <c r="AF39" s="129"/>
      <c r="AG39" s="130"/>
      <c r="AH39" s="131" t="s">
        <v>39</v>
      </c>
      <c r="AI39" s="131"/>
      <c r="AJ39" s="131"/>
      <c r="AK39" s="131"/>
      <c r="AL39" s="131"/>
      <c r="AM39" s="131"/>
      <c r="AN39" s="131"/>
      <c r="AO39" s="131"/>
      <c r="AP39" s="131"/>
      <c r="AQ39" s="128"/>
      <c r="AR39" s="129"/>
      <c r="AS39" s="129"/>
      <c r="AT39" s="129"/>
      <c r="AU39" s="129"/>
      <c r="AV39" s="129"/>
      <c r="AW39" s="130"/>
      <c r="AX39" s="144">
        <f>AX40+AX43</f>
        <v>2788000</v>
      </c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35"/>
      <c r="BO39" s="35"/>
      <c r="BP39" s="144">
        <f>BP40+BP43</f>
        <v>92184.34</v>
      </c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35"/>
      <c r="CG39" s="35"/>
      <c r="CH39" s="35"/>
      <c r="CI39" s="35"/>
      <c r="CJ39" s="122">
        <f t="shared" si="2"/>
        <v>2695815.66</v>
      </c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5"/>
    </row>
    <row r="40" spans="1:104" ht="58.5" customHeight="1">
      <c r="A40" s="213" t="s">
        <v>40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72"/>
      <c r="AC40" s="95"/>
      <c r="AD40" s="72" t="s">
        <v>23</v>
      </c>
      <c r="AE40" s="205" t="s">
        <v>23</v>
      </c>
      <c r="AF40" s="206"/>
      <c r="AG40" s="207"/>
      <c r="AH40" s="204" t="s">
        <v>242</v>
      </c>
      <c r="AI40" s="204"/>
      <c r="AJ40" s="204"/>
      <c r="AK40" s="204"/>
      <c r="AL40" s="204"/>
      <c r="AM40" s="204"/>
      <c r="AN40" s="204"/>
      <c r="AO40" s="204"/>
      <c r="AP40" s="204"/>
      <c r="AQ40" s="205"/>
      <c r="AR40" s="206"/>
      <c r="AS40" s="206"/>
      <c r="AT40" s="206"/>
      <c r="AU40" s="206"/>
      <c r="AV40" s="206"/>
      <c r="AW40" s="207"/>
      <c r="AX40" s="157">
        <f>AX41</f>
        <v>314300</v>
      </c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9"/>
      <c r="BN40" s="70"/>
      <c r="BO40" s="70"/>
      <c r="BP40" s="157">
        <f>BP41</f>
        <v>70422</v>
      </c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9"/>
      <c r="CF40" s="70"/>
      <c r="CG40" s="70"/>
      <c r="CH40" s="70"/>
      <c r="CI40" s="70"/>
      <c r="CJ40" s="157">
        <f t="shared" si="2"/>
        <v>243878</v>
      </c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203"/>
    </row>
    <row r="41" spans="1:104" ht="69" customHeight="1">
      <c r="A41" s="126" t="s">
        <v>243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67"/>
      <c r="AC41" s="64"/>
      <c r="AD41" s="67" t="s">
        <v>23</v>
      </c>
      <c r="AE41" s="128" t="s">
        <v>23</v>
      </c>
      <c r="AF41" s="129"/>
      <c r="AG41" s="130"/>
      <c r="AH41" s="131" t="s">
        <v>210</v>
      </c>
      <c r="AI41" s="131"/>
      <c r="AJ41" s="131"/>
      <c r="AK41" s="131"/>
      <c r="AL41" s="131"/>
      <c r="AM41" s="131"/>
      <c r="AN41" s="131"/>
      <c r="AO41" s="131"/>
      <c r="AP41" s="131"/>
      <c r="AQ41" s="128"/>
      <c r="AR41" s="129"/>
      <c r="AS41" s="129"/>
      <c r="AT41" s="129"/>
      <c r="AU41" s="129"/>
      <c r="AV41" s="129"/>
      <c r="AW41" s="130"/>
      <c r="AX41" s="122">
        <f>AX42</f>
        <v>314300</v>
      </c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4"/>
      <c r="BN41" s="35"/>
      <c r="BO41" s="35"/>
      <c r="BP41" s="122">
        <f>BP42</f>
        <v>70422</v>
      </c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4"/>
      <c r="CF41" s="35"/>
      <c r="CG41" s="35"/>
      <c r="CH41" s="35"/>
      <c r="CI41" s="35"/>
      <c r="CJ41" s="122">
        <f>CJ42</f>
        <v>243878</v>
      </c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5"/>
    </row>
    <row r="42" spans="1:104" ht="62.25" customHeight="1">
      <c r="A42" s="126" t="s">
        <v>243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67"/>
      <c r="AC42" s="64"/>
      <c r="AD42" s="67" t="s">
        <v>23</v>
      </c>
      <c r="AE42" s="128" t="s">
        <v>23</v>
      </c>
      <c r="AF42" s="129"/>
      <c r="AG42" s="130"/>
      <c r="AH42" s="131" t="s">
        <v>209</v>
      </c>
      <c r="AI42" s="131"/>
      <c r="AJ42" s="131"/>
      <c r="AK42" s="131"/>
      <c r="AL42" s="131"/>
      <c r="AM42" s="131"/>
      <c r="AN42" s="131"/>
      <c r="AO42" s="131"/>
      <c r="AP42" s="131"/>
      <c r="AQ42" s="128"/>
      <c r="AR42" s="129"/>
      <c r="AS42" s="129"/>
      <c r="AT42" s="129"/>
      <c r="AU42" s="129"/>
      <c r="AV42" s="129"/>
      <c r="AW42" s="130"/>
      <c r="AX42" s="122">
        <v>314300</v>
      </c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4"/>
      <c r="BN42" s="35"/>
      <c r="BO42" s="35"/>
      <c r="BP42" s="122">
        <v>70422</v>
      </c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4"/>
      <c r="CF42" s="35"/>
      <c r="CG42" s="35"/>
      <c r="CH42" s="35"/>
      <c r="CI42" s="35"/>
      <c r="CJ42" s="122">
        <f aca="true" t="shared" si="3" ref="CJ42:CJ49">AX42-BP42</f>
        <v>243878</v>
      </c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5"/>
    </row>
    <row r="43" spans="1:104" ht="34.5" customHeight="1">
      <c r="A43" s="126" t="s">
        <v>212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67"/>
      <c r="AC43" s="64"/>
      <c r="AD43" s="67" t="s">
        <v>23</v>
      </c>
      <c r="AE43" s="128" t="s">
        <v>23</v>
      </c>
      <c r="AF43" s="129"/>
      <c r="AG43" s="130"/>
      <c r="AH43" s="131" t="s">
        <v>211</v>
      </c>
      <c r="AI43" s="131"/>
      <c r="AJ43" s="131"/>
      <c r="AK43" s="131"/>
      <c r="AL43" s="131"/>
      <c r="AM43" s="131"/>
      <c r="AN43" s="131"/>
      <c r="AO43" s="131"/>
      <c r="AP43" s="131"/>
      <c r="AQ43" s="128"/>
      <c r="AR43" s="129"/>
      <c r="AS43" s="129"/>
      <c r="AT43" s="129"/>
      <c r="AU43" s="129"/>
      <c r="AV43" s="129"/>
      <c r="AW43" s="130"/>
      <c r="AX43" s="122">
        <f>AX44</f>
        <v>2473700</v>
      </c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4"/>
      <c r="BN43" s="35"/>
      <c r="BO43" s="35"/>
      <c r="BP43" s="122">
        <f>BP44</f>
        <v>21762.34</v>
      </c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4"/>
      <c r="CF43" s="35"/>
      <c r="CG43" s="35"/>
      <c r="CH43" s="35"/>
      <c r="CI43" s="35"/>
      <c r="CJ43" s="122">
        <f t="shared" si="3"/>
        <v>2451937.66</v>
      </c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5"/>
    </row>
    <row r="44" spans="1:104" ht="54" customHeight="1">
      <c r="A44" s="126" t="s">
        <v>213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67"/>
      <c r="AC44" s="64"/>
      <c r="AD44" s="67" t="s">
        <v>23</v>
      </c>
      <c r="AE44" s="128" t="s">
        <v>23</v>
      </c>
      <c r="AF44" s="129"/>
      <c r="AG44" s="130"/>
      <c r="AH44" s="131" t="s">
        <v>214</v>
      </c>
      <c r="AI44" s="131"/>
      <c r="AJ44" s="131"/>
      <c r="AK44" s="131"/>
      <c r="AL44" s="131"/>
      <c r="AM44" s="131"/>
      <c r="AN44" s="131"/>
      <c r="AO44" s="131"/>
      <c r="AP44" s="131"/>
      <c r="AQ44" s="128"/>
      <c r="AR44" s="129"/>
      <c r="AS44" s="129"/>
      <c r="AT44" s="129"/>
      <c r="AU44" s="129"/>
      <c r="AV44" s="129"/>
      <c r="AW44" s="130"/>
      <c r="AX44" s="122">
        <f>AX45+AX46</f>
        <v>2473700</v>
      </c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4"/>
      <c r="BN44" s="35"/>
      <c r="BO44" s="35"/>
      <c r="BP44" s="122">
        <f>BP45+BP46</f>
        <v>21762.34</v>
      </c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4"/>
      <c r="CF44" s="35"/>
      <c r="CG44" s="35"/>
      <c r="CH44" s="35"/>
      <c r="CI44" s="35"/>
      <c r="CJ44" s="122">
        <f t="shared" si="3"/>
        <v>2451937.66</v>
      </c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5"/>
    </row>
    <row r="45" spans="1:104" ht="52.5" customHeight="1">
      <c r="A45" s="126" t="s">
        <v>213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67"/>
      <c r="AC45" s="64"/>
      <c r="AD45" s="67" t="s">
        <v>23</v>
      </c>
      <c r="AE45" s="128" t="s">
        <v>23</v>
      </c>
      <c r="AF45" s="129"/>
      <c r="AG45" s="130"/>
      <c r="AH45" s="131" t="s">
        <v>215</v>
      </c>
      <c r="AI45" s="131"/>
      <c r="AJ45" s="131"/>
      <c r="AK45" s="131"/>
      <c r="AL45" s="131"/>
      <c r="AM45" s="131"/>
      <c r="AN45" s="131"/>
      <c r="AO45" s="131"/>
      <c r="AP45" s="131"/>
      <c r="AQ45" s="128"/>
      <c r="AR45" s="129"/>
      <c r="AS45" s="129"/>
      <c r="AT45" s="129"/>
      <c r="AU45" s="129"/>
      <c r="AV45" s="129"/>
      <c r="AW45" s="130"/>
      <c r="AX45" s="122">
        <v>2473700</v>
      </c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4"/>
      <c r="BN45" s="35"/>
      <c r="BO45" s="35"/>
      <c r="BP45" s="122">
        <v>20207.88</v>
      </c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4"/>
      <c r="CF45" s="35"/>
      <c r="CG45" s="35"/>
      <c r="CH45" s="35"/>
      <c r="CI45" s="35"/>
      <c r="CJ45" s="122">
        <f t="shared" si="3"/>
        <v>2453492.12</v>
      </c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5"/>
    </row>
    <row r="46" spans="1:104" ht="54.75" customHeight="1">
      <c r="A46" s="126" t="s">
        <v>213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67"/>
      <c r="AC46" s="64"/>
      <c r="AD46" s="67" t="s">
        <v>23</v>
      </c>
      <c r="AE46" s="128" t="s">
        <v>23</v>
      </c>
      <c r="AF46" s="129"/>
      <c r="AG46" s="130"/>
      <c r="AH46" s="131" t="s">
        <v>463</v>
      </c>
      <c r="AI46" s="131"/>
      <c r="AJ46" s="131"/>
      <c r="AK46" s="131"/>
      <c r="AL46" s="131"/>
      <c r="AM46" s="131"/>
      <c r="AN46" s="131"/>
      <c r="AO46" s="131"/>
      <c r="AP46" s="131"/>
      <c r="AQ46" s="128"/>
      <c r="AR46" s="129"/>
      <c r="AS46" s="129"/>
      <c r="AT46" s="129"/>
      <c r="AU46" s="129"/>
      <c r="AV46" s="129"/>
      <c r="AW46" s="130"/>
      <c r="AX46" s="122">
        <f>AX47</f>
        <v>0</v>
      </c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4"/>
      <c r="BN46" s="35"/>
      <c r="BO46" s="35"/>
      <c r="BP46" s="122">
        <f>BP47</f>
        <v>1554.46</v>
      </c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4"/>
      <c r="CF46" s="35"/>
      <c r="CG46" s="35"/>
      <c r="CH46" s="35"/>
      <c r="CI46" s="35"/>
      <c r="CJ46" s="122">
        <f>AX46-BP46</f>
        <v>-1554.46</v>
      </c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5"/>
    </row>
    <row r="47" spans="1:104" ht="54.75" customHeight="1">
      <c r="A47" s="126" t="s">
        <v>213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67"/>
      <c r="AC47" s="64"/>
      <c r="AD47" s="67" t="s">
        <v>23</v>
      </c>
      <c r="AE47" s="128" t="s">
        <v>23</v>
      </c>
      <c r="AF47" s="129"/>
      <c r="AG47" s="130"/>
      <c r="AH47" s="131" t="s">
        <v>228</v>
      </c>
      <c r="AI47" s="131"/>
      <c r="AJ47" s="131"/>
      <c r="AK47" s="131"/>
      <c r="AL47" s="131"/>
      <c r="AM47" s="131"/>
      <c r="AN47" s="131"/>
      <c r="AO47" s="131"/>
      <c r="AP47" s="131"/>
      <c r="AQ47" s="128"/>
      <c r="AR47" s="129"/>
      <c r="AS47" s="129"/>
      <c r="AT47" s="129"/>
      <c r="AU47" s="129"/>
      <c r="AV47" s="129"/>
      <c r="AW47" s="130"/>
      <c r="AX47" s="122">
        <v>0</v>
      </c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4"/>
      <c r="BN47" s="35"/>
      <c r="BO47" s="35"/>
      <c r="BP47" s="122">
        <v>1554.46</v>
      </c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4"/>
      <c r="CF47" s="35"/>
      <c r="CG47" s="35"/>
      <c r="CH47" s="35"/>
      <c r="CI47" s="35"/>
      <c r="CJ47" s="122">
        <f>AX47-BP47</f>
        <v>-1554.46</v>
      </c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5"/>
    </row>
    <row r="48" spans="1:104" ht="18.75" customHeight="1">
      <c r="A48" s="148" t="s">
        <v>41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71"/>
      <c r="AC48" s="65"/>
      <c r="AD48" s="71" t="s">
        <v>23</v>
      </c>
      <c r="AE48" s="132" t="s">
        <v>23</v>
      </c>
      <c r="AF48" s="133"/>
      <c r="AG48" s="134"/>
      <c r="AH48" s="135" t="s">
        <v>42</v>
      </c>
      <c r="AI48" s="135"/>
      <c r="AJ48" s="135"/>
      <c r="AK48" s="135"/>
      <c r="AL48" s="135"/>
      <c r="AM48" s="135"/>
      <c r="AN48" s="135"/>
      <c r="AO48" s="135"/>
      <c r="AP48" s="135"/>
      <c r="AQ48" s="132"/>
      <c r="AR48" s="133"/>
      <c r="AS48" s="133"/>
      <c r="AT48" s="133"/>
      <c r="AU48" s="133"/>
      <c r="AV48" s="133"/>
      <c r="AW48" s="134"/>
      <c r="AX48" s="136">
        <f>AX49</f>
        <v>20200</v>
      </c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8"/>
      <c r="BN48" s="38"/>
      <c r="BO48" s="38"/>
      <c r="BP48" s="136">
        <f>BP49</f>
        <v>700</v>
      </c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8"/>
      <c r="CF48" s="38"/>
      <c r="CG48" s="38"/>
      <c r="CH48" s="38"/>
      <c r="CI48" s="38"/>
      <c r="CJ48" s="136">
        <f t="shared" si="3"/>
        <v>19500</v>
      </c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9"/>
    </row>
    <row r="49" spans="1:104" ht="65.25" customHeight="1">
      <c r="A49" s="126" t="s">
        <v>43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67"/>
      <c r="AC49" s="64"/>
      <c r="AD49" s="67" t="s">
        <v>23</v>
      </c>
      <c r="AE49" s="128" t="s">
        <v>23</v>
      </c>
      <c r="AF49" s="129"/>
      <c r="AG49" s="130"/>
      <c r="AH49" s="131" t="s">
        <v>44</v>
      </c>
      <c r="AI49" s="131"/>
      <c r="AJ49" s="131"/>
      <c r="AK49" s="131"/>
      <c r="AL49" s="131"/>
      <c r="AM49" s="131"/>
      <c r="AN49" s="131"/>
      <c r="AO49" s="131"/>
      <c r="AP49" s="131"/>
      <c r="AQ49" s="128"/>
      <c r="AR49" s="129"/>
      <c r="AS49" s="129"/>
      <c r="AT49" s="129"/>
      <c r="AU49" s="129"/>
      <c r="AV49" s="129"/>
      <c r="AW49" s="130"/>
      <c r="AX49" s="122">
        <f>AX50</f>
        <v>20200</v>
      </c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4"/>
      <c r="BN49" s="35"/>
      <c r="BO49" s="35"/>
      <c r="BP49" s="122">
        <f>BP50</f>
        <v>700</v>
      </c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4"/>
      <c r="CF49" s="35"/>
      <c r="CG49" s="35"/>
      <c r="CH49" s="35"/>
      <c r="CI49" s="35"/>
      <c r="CJ49" s="122">
        <f t="shared" si="3"/>
        <v>19500</v>
      </c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5"/>
    </row>
    <row r="50" spans="1:104" ht="88.5" customHeight="1">
      <c r="A50" s="126" t="s">
        <v>45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67"/>
      <c r="AC50" s="64"/>
      <c r="AD50" s="67" t="s">
        <v>23</v>
      </c>
      <c r="AE50" s="128" t="s">
        <v>23</v>
      </c>
      <c r="AF50" s="129"/>
      <c r="AG50" s="130"/>
      <c r="AH50" s="131" t="s">
        <v>46</v>
      </c>
      <c r="AI50" s="131"/>
      <c r="AJ50" s="131"/>
      <c r="AK50" s="131"/>
      <c r="AL50" s="131"/>
      <c r="AM50" s="131"/>
      <c r="AN50" s="131"/>
      <c r="AO50" s="131"/>
      <c r="AP50" s="131"/>
      <c r="AQ50" s="128"/>
      <c r="AR50" s="129"/>
      <c r="AS50" s="129"/>
      <c r="AT50" s="129"/>
      <c r="AU50" s="129"/>
      <c r="AV50" s="129"/>
      <c r="AW50" s="130"/>
      <c r="AX50" s="122">
        <f>AX51</f>
        <v>20200</v>
      </c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4"/>
      <c r="BN50" s="35"/>
      <c r="BO50" s="35"/>
      <c r="BP50" s="122">
        <f>BP51</f>
        <v>700</v>
      </c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4"/>
      <c r="CF50" s="35"/>
      <c r="CG50" s="35"/>
      <c r="CH50" s="35"/>
      <c r="CI50" s="35"/>
      <c r="CJ50" s="122">
        <f>CJ51</f>
        <v>19500</v>
      </c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5"/>
    </row>
    <row r="51" spans="1:104" ht="94.5" customHeight="1">
      <c r="A51" s="126" t="s">
        <v>45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67"/>
      <c r="AC51" s="64"/>
      <c r="AD51" s="67" t="s">
        <v>23</v>
      </c>
      <c r="AE51" s="128" t="s">
        <v>23</v>
      </c>
      <c r="AF51" s="129"/>
      <c r="AG51" s="130"/>
      <c r="AH51" s="131" t="s">
        <v>47</v>
      </c>
      <c r="AI51" s="131"/>
      <c r="AJ51" s="131"/>
      <c r="AK51" s="131"/>
      <c r="AL51" s="131"/>
      <c r="AM51" s="131"/>
      <c r="AN51" s="131"/>
      <c r="AO51" s="131"/>
      <c r="AP51" s="131"/>
      <c r="AQ51" s="128"/>
      <c r="AR51" s="129"/>
      <c r="AS51" s="129"/>
      <c r="AT51" s="129"/>
      <c r="AU51" s="129"/>
      <c r="AV51" s="129"/>
      <c r="AW51" s="130"/>
      <c r="AX51" s="122">
        <v>20200</v>
      </c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4"/>
      <c r="BN51" s="35"/>
      <c r="BO51" s="35"/>
      <c r="BP51" s="122">
        <v>700</v>
      </c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4"/>
      <c r="CF51" s="35"/>
      <c r="CG51" s="35"/>
      <c r="CH51" s="35"/>
      <c r="CI51" s="35"/>
      <c r="CJ51" s="122">
        <f>AX51-BP51</f>
        <v>19500</v>
      </c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5"/>
    </row>
    <row r="52" spans="1:104" ht="54" customHeight="1">
      <c r="A52" s="148" t="s">
        <v>263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71"/>
      <c r="AC52" s="65"/>
      <c r="AD52" s="71" t="s">
        <v>23</v>
      </c>
      <c r="AE52" s="132" t="s">
        <v>23</v>
      </c>
      <c r="AF52" s="133"/>
      <c r="AG52" s="134"/>
      <c r="AH52" s="135" t="s">
        <v>262</v>
      </c>
      <c r="AI52" s="135"/>
      <c r="AJ52" s="135"/>
      <c r="AK52" s="135"/>
      <c r="AL52" s="135"/>
      <c r="AM52" s="135"/>
      <c r="AN52" s="135"/>
      <c r="AO52" s="135"/>
      <c r="AP52" s="135"/>
      <c r="AQ52" s="132"/>
      <c r="AR52" s="133"/>
      <c r="AS52" s="133"/>
      <c r="AT52" s="133"/>
      <c r="AU52" s="133"/>
      <c r="AV52" s="133"/>
      <c r="AW52" s="134"/>
      <c r="AX52" s="136">
        <f>AX53</f>
        <v>0</v>
      </c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8"/>
      <c r="BN52" s="38"/>
      <c r="BO52" s="38"/>
      <c r="BP52" s="136">
        <f>BP53</f>
        <v>0</v>
      </c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8"/>
      <c r="CF52" s="38"/>
      <c r="CG52" s="38"/>
      <c r="CH52" s="38"/>
      <c r="CI52" s="38"/>
      <c r="CJ52" s="136">
        <f>AX52-BP52</f>
        <v>0</v>
      </c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9"/>
    </row>
    <row r="53" spans="1:104" ht="23.25" customHeight="1">
      <c r="A53" s="126" t="s">
        <v>264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67"/>
      <c r="AC53" s="64"/>
      <c r="AD53" s="67" t="s">
        <v>23</v>
      </c>
      <c r="AE53" s="128" t="s">
        <v>23</v>
      </c>
      <c r="AF53" s="129"/>
      <c r="AG53" s="130"/>
      <c r="AH53" s="131" t="s">
        <v>267</v>
      </c>
      <c r="AI53" s="131"/>
      <c r="AJ53" s="131"/>
      <c r="AK53" s="131"/>
      <c r="AL53" s="131"/>
      <c r="AM53" s="131"/>
      <c r="AN53" s="131"/>
      <c r="AO53" s="131"/>
      <c r="AP53" s="131"/>
      <c r="AQ53" s="128"/>
      <c r="AR53" s="129"/>
      <c r="AS53" s="129"/>
      <c r="AT53" s="129"/>
      <c r="AU53" s="129"/>
      <c r="AV53" s="129"/>
      <c r="AW53" s="130"/>
      <c r="AX53" s="122">
        <f>AX54</f>
        <v>0</v>
      </c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4"/>
      <c r="BN53" s="35"/>
      <c r="BO53" s="35"/>
      <c r="BP53" s="122">
        <f>BP54</f>
        <v>0</v>
      </c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4"/>
      <c r="CF53" s="35"/>
      <c r="CG53" s="35"/>
      <c r="CH53" s="35"/>
      <c r="CI53" s="35"/>
      <c r="CJ53" s="122">
        <f>AX53-BP53</f>
        <v>0</v>
      </c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5"/>
    </row>
    <row r="54" spans="1:104" ht="30" customHeight="1">
      <c r="A54" s="126" t="s">
        <v>265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67"/>
      <c r="AC54" s="64"/>
      <c r="AD54" s="67" t="s">
        <v>23</v>
      </c>
      <c r="AE54" s="128" t="s">
        <v>23</v>
      </c>
      <c r="AF54" s="129"/>
      <c r="AG54" s="130"/>
      <c r="AH54" s="131" t="s">
        <v>271</v>
      </c>
      <c r="AI54" s="131"/>
      <c r="AJ54" s="131"/>
      <c r="AK54" s="131"/>
      <c r="AL54" s="131"/>
      <c r="AM54" s="131"/>
      <c r="AN54" s="131"/>
      <c r="AO54" s="131"/>
      <c r="AP54" s="131"/>
      <c r="AQ54" s="128"/>
      <c r="AR54" s="129"/>
      <c r="AS54" s="129"/>
      <c r="AT54" s="129"/>
      <c r="AU54" s="129"/>
      <c r="AV54" s="129"/>
      <c r="AW54" s="130"/>
      <c r="AX54" s="122">
        <f>AX55</f>
        <v>0</v>
      </c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4"/>
      <c r="BN54" s="35"/>
      <c r="BO54" s="35"/>
      <c r="BP54" s="122">
        <f>BP55</f>
        <v>0</v>
      </c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4"/>
      <c r="CF54" s="35"/>
      <c r="CG54" s="35"/>
      <c r="CH54" s="35"/>
      <c r="CI54" s="35"/>
      <c r="CJ54" s="122">
        <f>CJ55</f>
        <v>0</v>
      </c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5"/>
    </row>
    <row r="55" spans="1:104" ht="60" customHeight="1">
      <c r="A55" s="126" t="s">
        <v>266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67"/>
      <c r="AC55" s="64"/>
      <c r="AD55" s="67" t="s">
        <v>23</v>
      </c>
      <c r="AE55" s="128" t="s">
        <v>23</v>
      </c>
      <c r="AF55" s="129"/>
      <c r="AG55" s="130"/>
      <c r="AH55" s="131" t="s">
        <v>270</v>
      </c>
      <c r="AI55" s="131"/>
      <c r="AJ55" s="131"/>
      <c r="AK55" s="131"/>
      <c r="AL55" s="131"/>
      <c r="AM55" s="131"/>
      <c r="AN55" s="131"/>
      <c r="AO55" s="131"/>
      <c r="AP55" s="131"/>
      <c r="AQ55" s="128"/>
      <c r="AR55" s="129"/>
      <c r="AS55" s="129"/>
      <c r="AT55" s="129"/>
      <c r="AU55" s="129"/>
      <c r="AV55" s="129"/>
      <c r="AW55" s="130"/>
      <c r="AX55" s="122">
        <f>AX57</f>
        <v>0</v>
      </c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4"/>
      <c r="BN55" s="35"/>
      <c r="BO55" s="35"/>
      <c r="BP55" s="122">
        <f>BP57</f>
        <v>0</v>
      </c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4"/>
      <c r="CF55" s="35"/>
      <c r="CG55" s="35"/>
      <c r="CH55" s="35"/>
      <c r="CI55" s="35"/>
      <c r="CJ55" s="122">
        <f>AX55-BP55</f>
        <v>0</v>
      </c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5"/>
    </row>
    <row r="56" spans="1:104" ht="60" customHeight="1">
      <c r="A56" s="126" t="s">
        <v>266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67"/>
      <c r="AC56" s="64"/>
      <c r="AD56" s="67" t="s">
        <v>23</v>
      </c>
      <c r="AE56" s="128" t="s">
        <v>23</v>
      </c>
      <c r="AF56" s="129"/>
      <c r="AG56" s="130"/>
      <c r="AH56" s="131" t="s">
        <v>464</v>
      </c>
      <c r="AI56" s="131"/>
      <c r="AJ56" s="131"/>
      <c r="AK56" s="131"/>
      <c r="AL56" s="131"/>
      <c r="AM56" s="131"/>
      <c r="AN56" s="131"/>
      <c r="AO56" s="131"/>
      <c r="AP56" s="131"/>
      <c r="AQ56" s="128"/>
      <c r="AR56" s="129"/>
      <c r="AS56" s="129"/>
      <c r="AT56" s="129"/>
      <c r="AU56" s="129"/>
      <c r="AV56" s="129"/>
      <c r="AW56" s="130"/>
      <c r="AX56" s="122">
        <f>AX57</f>
        <v>0</v>
      </c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4"/>
      <c r="BN56" s="35"/>
      <c r="BO56" s="35"/>
      <c r="BP56" s="122">
        <f>BP57</f>
        <v>0</v>
      </c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4"/>
      <c r="CF56" s="35"/>
      <c r="CG56" s="35"/>
      <c r="CH56" s="35"/>
      <c r="CI56" s="35"/>
      <c r="CJ56" s="122">
        <f>AX56-BP56</f>
        <v>0</v>
      </c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5"/>
    </row>
    <row r="57" spans="1:104" ht="60" customHeight="1">
      <c r="A57" s="126" t="s">
        <v>266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67"/>
      <c r="AC57" s="64"/>
      <c r="AD57" s="67" t="s">
        <v>23</v>
      </c>
      <c r="AE57" s="128" t="s">
        <v>23</v>
      </c>
      <c r="AF57" s="129"/>
      <c r="AG57" s="130"/>
      <c r="AH57" s="131" t="s">
        <v>269</v>
      </c>
      <c r="AI57" s="131"/>
      <c r="AJ57" s="131"/>
      <c r="AK57" s="131"/>
      <c r="AL57" s="131"/>
      <c r="AM57" s="131"/>
      <c r="AN57" s="131"/>
      <c r="AO57" s="131"/>
      <c r="AP57" s="131"/>
      <c r="AQ57" s="128"/>
      <c r="AR57" s="129"/>
      <c r="AS57" s="129"/>
      <c r="AT57" s="129"/>
      <c r="AU57" s="129"/>
      <c r="AV57" s="129"/>
      <c r="AW57" s="130"/>
      <c r="AX57" s="122">
        <v>0</v>
      </c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4"/>
      <c r="BN57" s="35"/>
      <c r="BO57" s="35"/>
      <c r="BP57" s="122">
        <v>0</v>
      </c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4"/>
      <c r="CF57" s="35"/>
      <c r="CG57" s="35"/>
      <c r="CH57" s="35"/>
      <c r="CI57" s="35"/>
      <c r="CJ57" s="122">
        <f>AX57-BP57</f>
        <v>0</v>
      </c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5"/>
    </row>
    <row r="58" spans="1:104" ht="39" customHeight="1">
      <c r="A58" s="148" t="s">
        <v>118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71"/>
      <c r="AC58" s="65"/>
      <c r="AD58" s="71" t="s">
        <v>23</v>
      </c>
      <c r="AE58" s="132" t="s">
        <v>23</v>
      </c>
      <c r="AF58" s="133"/>
      <c r="AG58" s="134"/>
      <c r="AH58" s="135" t="s">
        <v>119</v>
      </c>
      <c r="AI58" s="135"/>
      <c r="AJ58" s="135"/>
      <c r="AK58" s="135"/>
      <c r="AL58" s="135"/>
      <c r="AM58" s="135"/>
      <c r="AN58" s="135"/>
      <c r="AO58" s="135"/>
      <c r="AP58" s="135"/>
      <c r="AQ58" s="132"/>
      <c r="AR58" s="133"/>
      <c r="AS58" s="133"/>
      <c r="AT58" s="133"/>
      <c r="AU58" s="133"/>
      <c r="AV58" s="133"/>
      <c r="AW58" s="134"/>
      <c r="AX58" s="136">
        <f>AX59</f>
        <v>155500</v>
      </c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8"/>
      <c r="BN58" s="38"/>
      <c r="BO58" s="38"/>
      <c r="BP58" s="136">
        <f>BP59</f>
        <v>0</v>
      </c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8"/>
      <c r="CF58" s="38"/>
      <c r="CG58" s="38"/>
      <c r="CH58" s="38"/>
      <c r="CI58" s="38"/>
      <c r="CJ58" s="136">
        <f>AX58-BP58</f>
        <v>155500</v>
      </c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9"/>
    </row>
    <row r="59" spans="1:104" ht="70.5" customHeight="1">
      <c r="A59" s="126" t="s">
        <v>160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67"/>
      <c r="AC59" s="64"/>
      <c r="AD59" s="67" t="s">
        <v>23</v>
      </c>
      <c r="AE59" s="128" t="s">
        <v>23</v>
      </c>
      <c r="AF59" s="129"/>
      <c r="AG59" s="130"/>
      <c r="AH59" s="131" t="s">
        <v>120</v>
      </c>
      <c r="AI59" s="131"/>
      <c r="AJ59" s="131"/>
      <c r="AK59" s="131"/>
      <c r="AL59" s="131"/>
      <c r="AM59" s="131"/>
      <c r="AN59" s="131"/>
      <c r="AO59" s="131"/>
      <c r="AP59" s="131"/>
      <c r="AQ59" s="128"/>
      <c r="AR59" s="129"/>
      <c r="AS59" s="129"/>
      <c r="AT59" s="129"/>
      <c r="AU59" s="129"/>
      <c r="AV59" s="129"/>
      <c r="AW59" s="130"/>
      <c r="AX59" s="122">
        <f>AX60</f>
        <v>155500</v>
      </c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4"/>
      <c r="BN59" s="35"/>
      <c r="BO59" s="35"/>
      <c r="BP59" s="122">
        <f>BP60</f>
        <v>0</v>
      </c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4"/>
      <c r="CF59" s="35"/>
      <c r="CG59" s="35"/>
      <c r="CH59" s="35"/>
      <c r="CI59" s="35"/>
      <c r="CJ59" s="122">
        <f>AX59-BP59</f>
        <v>155500</v>
      </c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5"/>
    </row>
    <row r="60" spans="1:104" ht="65.25" customHeight="1">
      <c r="A60" s="126" t="s">
        <v>232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67"/>
      <c r="AC60" s="64"/>
      <c r="AD60" s="67" t="s">
        <v>23</v>
      </c>
      <c r="AE60" s="128" t="s">
        <v>23</v>
      </c>
      <c r="AF60" s="129"/>
      <c r="AG60" s="130"/>
      <c r="AH60" s="131" t="s">
        <v>231</v>
      </c>
      <c r="AI60" s="131"/>
      <c r="AJ60" s="131"/>
      <c r="AK60" s="131"/>
      <c r="AL60" s="131"/>
      <c r="AM60" s="131"/>
      <c r="AN60" s="131"/>
      <c r="AO60" s="131"/>
      <c r="AP60" s="131"/>
      <c r="AQ60" s="128"/>
      <c r="AR60" s="129"/>
      <c r="AS60" s="129"/>
      <c r="AT60" s="129"/>
      <c r="AU60" s="129"/>
      <c r="AV60" s="129"/>
      <c r="AW60" s="130"/>
      <c r="AX60" s="122">
        <f>AX61</f>
        <v>155500</v>
      </c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4"/>
      <c r="BN60" s="35"/>
      <c r="BO60" s="35"/>
      <c r="BP60" s="122">
        <f>BP61</f>
        <v>0</v>
      </c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4"/>
      <c r="CF60" s="35"/>
      <c r="CG60" s="35"/>
      <c r="CH60" s="35"/>
      <c r="CI60" s="35"/>
      <c r="CJ60" s="122">
        <f>CJ61</f>
        <v>155500</v>
      </c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5"/>
    </row>
    <row r="61" spans="1:104" ht="57" customHeight="1">
      <c r="A61" s="126" t="s">
        <v>230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67"/>
      <c r="AC61" s="64"/>
      <c r="AD61" s="67" t="s">
        <v>23</v>
      </c>
      <c r="AE61" s="128" t="s">
        <v>23</v>
      </c>
      <c r="AF61" s="129"/>
      <c r="AG61" s="130"/>
      <c r="AH61" s="131" t="s">
        <v>229</v>
      </c>
      <c r="AI61" s="131"/>
      <c r="AJ61" s="131"/>
      <c r="AK61" s="131"/>
      <c r="AL61" s="131"/>
      <c r="AM61" s="131"/>
      <c r="AN61" s="131"/>
      <c r="AO61" s="131"/>
      <c r="AP61" s="131"/>
      <c r="AQ61" s="128"/>
      <c r="AR61" s="129"/>
      <c r="AS61" s="129"/>
      <c r="AT61" s="129"/>
      <c r="AU61" s="129"/>
      <c r="AV61" s="129"/>
      <c r="AW61" s="130"/>
      <c r="AX61" s="122">
        <v>155500</v>
      </c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4"/>
      <c r="BN61" s="35"/>
      <c r="BO61" s="35"/>
      <c r="BP61" s="122">
        <v>0</v>
      </c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4"/>
      <c r="CF61" s="35"/>
      <c r="CG61" s="35"/>
      <c r="CH61" s="35"/>
      <c r="CI61" s="35"/>
      <c r="CJ61" s="122">
        <f>AX61-BP61</f>
        <v>155500</v>
      </c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5"/>
    </row>
    <row r="62" spans="1:104" s="28" customFormat="1" ht="25.5" customHeight="1">
      <c r="A62" s="208" t="s">
        <v>147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73"/>
      <c r="AC62" s="96"/>
      <c r="AD62" s="108" t="s">
        <v>23</v>
      </c>
      <c r="AE62" s="109"/>
      <c r="AF62" s="110"/>
      <c r="AG62" s="111"/>
      <c r="AH62" s="210" t="s">
        <v>148</v>
      </c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2"/>
      <c r="AX62" s="145">
        <f>AX63</f>
        <v>16400</v>
      </c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12"/>
      <c r="BL62" s="112"/>
      <c r="BM62" s="113"/>
      <c r="BN62" s="114"/>
      <c r="BO62" s="114"/>
      <c r="BP62" s="145">
        <f>BP63</f>
        <v>0</v>
      </c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12">
        <f>-BP62</f>
        <v>0</v>
      </c>
      <c r="CC62" s="112"/>
      <c r="CD62" s="112"/>
      <c r="CE62" s="113"/>
      <c r="CF62" s="114"/>
      <c r="CG62" s="114"/>
      <c r="CH62" s="114"/>
      <c r="CI62" s="114"/>
      <c r="CJ62" s="145">
        <f>SUM(AX62-BP62)</f>
        <v>16400</v>
      </c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7"/>
    </row>
    <row r="63" spans="1:104" s="28" customFormat="1" ht="60.75" customHeight="1">
      <c r="A63" s="150" t="s">
        <v>275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73"/>
      <c r="AC63" s="96"/>
      <c r="AD63" s="98" t="s">
        <v>23</v>
      </c>
      <c r="AE63" s="29"/>
      <c r="AF63" s="30"/>
      <c r="AG63" s="31"/>
      <c r="AH63" s="152" t="s">
        <v>273</v>
      </c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4"/>
      <c r="AX63" s="141">
        <f>AX64</f>
        <v>16400</v>
      </c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43"/>
      <c r="BL63" s="43"/>
      <c r="BM63" s="44"/>
      <c r="BN63" s="45"/>
      <c r="BO63" s="45"/>
      <c r="BP63" s="141">
        <f>BP64</f>
        <v>0</v>
      </c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43"/>
      <c r="CC63" s="43"/>
      <c r="CD63" s="43"/>
      <c r="CE63" s="44"/>
      <c r="CF63" s="45"/>
      <c r="CG63" s="45"/>
      <c r="CH63" s="45"/>
      <c r="CI63" s="45"/>
      <c r="CJ63" s="141">
        <f>SUM(AX63-BP63)</f>
        <v>16400</v>
      </c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3"/>
    </row>
    <row r="64" spans="1:104" s="28" customFormat="1" ht="72" customHeight="1">
      <c r="A64" s="150" t="s">
        <v>274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73"/>
      <c r="AC64" s="96"/>
      <c r="AD64" s="98" t="s">
        <v>23</v>
      </c>
      <c r="AE64" s="29"/>
      <c r="AF64" s="30"/>
      <c r="AG64" s="31"/>
      <c r="AH64" s="152" t="s">
        <v>272</v>
      </c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5"/>
      <c r="AX64" s="141">
        <v>16400</v>
      </c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43"/>
      <c r="BL64" s="43"/>
      <c r="BM64" s="44"/>
      <c r="BN64" s="45"/>
      <c r="BO64" s="45"/>
      <c r="BP64" s="141">
        <v>0</v>
      </c>
      <c r="BQ64" s="226"/>
      <c r="BR64" s="226"/>
      <c r="BS64" s="226"/>
      <c r="BT64" s="226"/>
      <c r="BU64" s="226"/>
      <c r="BV64" s="226"/>
      <c r="BW64" s="226"/>
      <c r="BX64" s="226"/>
      <c r="BY64" s="226"/>
      <c r="BZ64" s="226"/>
      <c r="CA64" s="226"/>
      <c r="CB64" s="43"/>
      <c r="CC64" s="43"/>
      <c r="CD64" s="43"/>
      <c r="CE64" s="44"/>
      <c r="CF64" s="45"/>
      <c r="CG64" s="45"/>
      <c r="CH64" s="45"/>
      <c r="CI64" s="45"/>
      <c r="CJ64" s="141">
        <f>SUM(AX64-BP64)</f>
        <v>16400</v>
      </c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6"/>
      <c r="CW64" s="226"/>
      <c r="CX64" s="226"/>
      <c r="CY64" s="226"/>
      <c r="CZ64" s="227"/>
    </row>
    <row r="65" spans="1:104" ht="19.5" customHeight="1">
      <c r="A65" s="148" t="s">
        <v>48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67"/>
      <c r="AC65" s="64"/>
      <c r="AD65" s="67" t="s">
        <v>23</v>
      </c>
      <c r="AE65" s="132" t="s">
        <v>23</v>
      </c>
      <c r="AF65" s="133"/>
      <c r="AG65" s="134"/>
      <c r="AH65" s="135" t="s">
        <v>49</v>
      </c>
      <c r="AI65" s="135"/>
      <c r="AJ65" s="135"/>
      <c r="AK65" s="135"/>
      <c r="AL65" s="135"/>
      <c r="AM65" s="135"/>
      <c r="AN65" s="135"/>
      <c r="AO65" s="135"/>
      <c r="AP65" s="135"/>
      <c r="AQ65" s="132"/>
      <c r="AR65" s="133"/>
      <c r="AS65" s="133"/>
      <c r="AT65" s="133"/>
      <c r="AU65" s="133"/>
      <c r="AV65" s="133"/>
      <c r="AW65" s="134"/>
      <c r="AX65" s="136">
        <f>AX66</f>
        <v>5304300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8"/>
      <c r="BN65" s="38"/>
      <c r="BO65" s="38"/>
      <c r="BP65" s="136">
        <f>BP66</f>
        <v>325700</v>
      </c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8"/>
      <c r="CF65" s="38"/>
      <c r="CG65" s="38"/>
      <c r="CH65" s="38"/>
      <c r="CI65" s="38"/>
      <c r="CJ65" s="136">
        <f>AX65-BP65</f>
        <v>4978600</v>
      </c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9"/>
    </row>
    <row r="66" spans="1:104" ht="39.75" customHeight="1">
      <c r="A66" s="126" t="s">
        <v>50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67"/>
      <c r="AC66" s="64"/>
      <c r="AD66" s="67" t="s">
        <v>23</v>
      </c>
      <c r="AE66" s="128" t="s">
        <v>23</v>
      </c>
      <c r="AF66" s="129"/>
      <c r="AG66" s="130"/>
      <c r="AH66" s="131" t="s">
        <v>51</v>
      </c>
      <c r="AI66" s="131"/>
      <c r="AJ66" s="131"/>
      <c r="AK66" s="131"/>
      <c r="AL66" s="131"/>
      <c r="AM66" s="131"/>
      <c r="AN66" s="131"/>
      <c r="AO66" s="131"/>
      <c r="AP66" s="131"/>
      <c r="AQ66" s="128"/>
      <c r="AR66" s="129"/>
      <c r="AS66" s="129"/>
      <c r="AT66" s="129"/>
      <c r="AU66" s="129"/>
      <c r="AV66" s="129"/>
      <c r="AW66" s="130"/>
      <c r="AX66" s="122">
        <f>AX67+AX70+AX75</f>
        <v>5304300</v>
      </c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4"/>
      <c r="BN66" s="35"/>
      <c r="BO66" s="35"/>
      <c r="BP66" s="122">
        <f>BP67+BP70+BP75</f>
        <v>325700</v>
      </c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4"/>
      <c r="CF66" s="35"/>
      <c r="CG66" s="35"/>
      <c r="CH66" s="35"/>
      <c r="CI66" s="35"/>
      <c r="CJ66" s="122">
        <f>AX66-BP66</f>
        <v>4978600</v>
      </c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5"/>
    </row>
    <row r="67" spans="1:104" ht="40.5" customHeight="1">
      <c r="A67" s="126" t="s">
        <v>52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67"/>
      <c r="AC67" s="64"/>
      <c r="AD67" s="67" t="s">
        <v>23</v>
      </c>
      <c r="AE67" s="128" t="s">
        <v>23</v>
      </c>
      <c r="AF67" s="129"/>
      <c r="AG67" s="130"/>
      <c r="AH67" s="131" t="s">
        <v>53</v>
      </c>
      <c r="AI67" s="131"/>
      <c r="AJ67" s="131"/>
      <c r="AK67" s="131"/>
      <c r="AL67" s="131"/>
      <c r="AM67" s="131"/>
      <c r="AN67" s="131"/>
      <c r="AO67" s="131"/>
      <c r="AP67" s="131"/>
      <c r="AQ67" s="128"/>
      <c r="AR67" s="129"/>
      <c r="AS67" s="129"/>
      <c r="AT67" s="129"/>
      <c r="AU67" s="129"/>
      <c r="AV67" s="129"/>
      <c r="AW67" s="130"/>
      <c r="AX67" s="122">
        <f>AX68</f>
        <v>4810400</v>
      </c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4"/>
      <c r="BN67" s="35"/>
      <c r="BO67" s="35"/>
      <c r="BP67" s="122">
        <f>BP68</f>
        <v>325700</v>
      </c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4"/>
      <c r="CF67" s="35"/>
      <c r="CG67" s="35"/>
      <c r="CH67" s="35"/>
      <c r="CI67" s="35"/>
      <c r="CJ67" s="122">
        <f>AX67-BP67</f>
        <v>4484700</v>
      </c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5"/>
    </row>
    <row r="68" spans="1:104" ht="26.25" customHeight="1">
      <c r="A68" s="126" t="s">
        <v>54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67"/>
      <c r="AC68" s="64"/>
      <c r="AD68" s="67" t="s">
        <v>23</v>
      </c>
      <c r="AE68" s="128" t="s">
        <v>23</v>
      </c>
      <c r="AF68" s="129"/>
      <c r="AG68" s="130"/>
      <c r="AH68" s="131" t="s">
        <v>55</v>
      </c>
      <c r="AI68" s="131"/>
      <c r="AJ68" s="131"/>
      <c r="AK68" s="131"/>
      <c r="AL68" s="131"/>
      <c r="AM68" s="131"/>
      <c r="AN68" s="131"/>
      <c r="AO68" s="131"/>
      <c r="AP68" s="131"/>
      <c r="AQ68" s="128"/>
      <c r="AR68" s="129"/>
      <c r="AS68" s="129"/>
      <c r="AT68" s="129"/>
      <c r="AU68" s="129"/>
      <c r="AV68" s="129"/>
      <c r="AW68" s="130"/>
      <c r="AX68" s="122">
        <f>AX69</f>
        <v>4810400</v>
      </c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4"/>
      <c r="BN68" s="35"/>
      <c r="BO68" s="35"/>
      <c r="BP68" s="122">
        <f>BP69</f>
        <v>325700</v>
      </c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4"/>
      <c r="CF68" s="35"/>
      <c r="CG68" s="35"/>
      <c r="CH68" s="35"/>
      <c r="CI68" s="35"/>
      <c r="CJ68" s="122">
        <f>CJ69</f>
        <v>4484700</v>
      </c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5"/>
    </row>
    <row r="69" spans="1:104" ht="36.75" customHeight="1">
      <c r="A69" s="126" t="s">
        <v>143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67"/>
      <c r="AC69" s="64"/>
      <c r="AD69" s="67" t="s">
        <v>23</v>
      </c>
      <c r="AE69" s="128" t="s">
        <v>23</v>
      </c>
      <c r="AF69" s="129"/>
      <c r="AG69" s="130"/>
      <c r="AH69" s="131" t="s">
        <v>56</v>
      </c>
      <c r="AI69" s="131"/>
      <c r="AJ69" s="131"/>
      <c r="AK69" s="131"/>
      <c r="AL69" s="131"/>
      <c r="AM69" s="131"/>
      <c r="AN69" s="131"/>
      <c r="AO69" s="131"/>
      <c r="AP69" s="131"/>
      <c r="AQ69" s="128"/>
      <c r="AR69" s="129"/>
      <c r="AS69" s="129"/>
      <c r="AT69" s="129"/>
      <c r="AU69" s="129"/>
      <c r="AV69" s="129"/>
      <c r="AW69" s="130"/>
      <c r="AX69" s="122">
        <v>4810400</v>
      </c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4"/>
      <c r="BN69" s="35"/>
      <c r="BO69" s="35"/>
      <c r="BP69" s="122">
        <v>325700</v>
      </c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4"/>
      <c r="CF69" s="35"/>
      <c r="CG69" s="35"/>
      <c r="CH69" s="35"/>
      <c r="CI69" s="35"/>
      <c r="CJ69" s="122">
        <f>AX69-BP69</f>
        <v>4484700</v>
      </c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5"/>
    </row>
    <row r="70" spans="1:104" ht="39.75" customHeight="1">
      <c r="A70" s="126" t="s">
        <v>57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67"/>
      <c r="AC70" s="64"/>
      <c r="AD70" s="67" t="s">
        <v>23</v>
      </c>
      <c r="AE70" s="128" t="s">
        <v>23</v>
      </c>
      <c r="AF70" s="129"/>
      <c r="AG70" s="130"/>
      <c r="AH70" s="131" t="s">
        <v>58</v>
      </c>
      <c r="AI70" s="131"/>
      <c r="AJ70" s="131"/>
      <c r="AK70" s="131"/>
      <c r="AL70" s="131"/>
      <c r="AM70" s="131"/>
      <c r="AN70" s="131"/>
      <c r="AO70" s="131"/>
      <c r="AP70" s="131"/>
      <c r="AQ70" s="128"/>
      <c r="AR70" s="129"/>
      <c r="AS70" s="129"/>
      <c r="AT70" s="129"/>
      <c r="AU70" s="129"/>
      <c r="AV70" s="129"/>
      <c r="AW70" s="130"/>
      <c r="AX70" s="122">
        <f>AX71+AX73</f>
        <v>175000</v>
      </c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4"/>
      <c r="BN70" s="35"/>
      <c r="BO70" s="35"/>
      <c r="BP70" s="122">
        <f>BP71+BP73</f>
        <v>0</v>
      </c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4"/>
      <c r="CF70" s="35"/>
      <c r="CG70" s="35"/>
      <c r="CH70" s="35"/>
      <c r="CI70" s="35"/>
      <c r="CJ70" s="122">
        <f>AX70-BP70</f>
        <v>175000</v>
      </c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5"/>
    </row>
    <row r="71" spans="1:104" ht="51" customHeight="1">
      <c r="A71" s="126" t="s">
        <v>59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67"/>
      <c r="AC71" s="64"/>
      <c r="AD71" s="67" t="s">
        <v>23</v>
      </c>
      <c r="AE71" s="128" t="s">
        <v>23</v>
      </c>
      <c r="AF71" s="129"/>
      <c r="AG71" s="130"/>
      <c r="AH71" s="131" t="s">
        <v>60</v>
      </c>
      <c r="AI71" s="131"/>
      <c r="AJ71" s="131"/>
      <c r="AK71" s="131"/>
      <c r="AL71" s="131"/>
      <c r="AM71" s="131"/>
      <c r="AN71" s="131"/>
      <c r="AO71" s="131"/>
      <c r="AP71" s="131"/>
      <c r="AQ71" s="128"/>
      <c r="AR71" s="129"/>
      <c r="AS71" s="129"/>
      <c r="AT71" s="129"/>
      <c r="AU71" s="129"/>
      <c r="AV71" s="129"/>
      <c r="AW71" s="130"/>
      <c r="AX71" s="122">
        <f>AX72</f>
        <v>174800</v>
      </c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4"/>
      <c r="BN71" s="35"/>
      <c r="BO71" s="35"/>
      <c r="BP71" s="122">
        <f>BP72</f>
        <v>0</v>
      </c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4"/>
      <c r="CF71" s="35"/>
      <c r="CG71" s="35"/>
      <c r="CH71" s="35"/>
      <c r="CI71" s="35"/>
      <c r="CJ71" s="122">
        <f>CJ72</f>
        <v>174800</v>
      </c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5"/>
    </row>
    <row r="72" spans="1:104" ht="51.75" customHeight="1">
      <c r="A72" s="126" t="s">
        <v>61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67"/>
      <c r="AC72" s="64"/>
      <c r="AD72" s="67" t="s">
        <v>23</v>
      </c>
      <c r="AE72" s="128" t="s">
        <v>23</v>
      </c>
      <c r="AF72" s="129"/>
      <c r="AG72" s="130"/>
      <c r="AH72" s="131" t="s">
        <v>62</v>
      </c>
      <c r="AI72" s="131"/>
      <c r="AJ72" s="131"/>
      <c r="AK72" s="131"/>
      <c r="AL72" s="131"/>
      <c r="AM72" s="131"/>
      <c r="AN72" s="131"/>
      <c r="AO72" s="131"/>
      <c r="AP72" s="131"/>
      <c r="AQ72" s="128"/>
      <c r="AR72" s="129"/>
      <c r="AS72" s="129"/>
      <c r="AT72" s="129"/>
      <c r="AU72" s="129"/>
      <c r="AV72" s="129"/>
      <c r="AW72" s="130"/>
      <c r="AX72" s="122">
        <v>174800</v>
      </c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4"/>
      <c r="BN72" s="35"/>
      <c r="BO72" s="35"/>
      <c r="BP72" s="122">
        <v>0</v>
      </c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4"/>
      <c r="CF72" s="35"/>
      <c r="CG72" s="35"/>
      <c r="CH72" s="35"/>
      <c r="CI72" s="35"/>
      <c r="CJ72" s="122">
        <f>AX72-BP72</f>
        <v>174800</v>
      </c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5"/>
    </row>
    <row r="73" spans="1:104" ht="45.75" customHeight="1">
      <c r="A73" s="126" t="s">
        <v>125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67"/>
      <c r="AC73" s="64"/>
      <c r="AD73" s="67" t="s">
        <v>23</v>
      </c>
      <c r="AE73" s="128" t="s">
        <v>23</v>
      </c>
      <c r="AF73" s="129"/>
      <c r="AG73" s="130"/>
      <c r="AH73" s="131" t="s">
        <v>123</v>
      </c>
      <c r="AI73" s="131"/>
      <c r="AJ73" s="131"/>
      <c r="AK73" s="131"/>
      <c r="AL73" s="131"/>
      <c r="AM73" s="131"/>
      <c r="AN73" s="131"/>
      <c r="AO73" s="131"/>
      <c r="AP73" s="131"/>
      <c r="AQ73" s="128"/>
      <c r="AR73" s="129"/>
      <c r="AS73" s="129"/>
      <c r="AT73" s="129"/>
      <c r="AU73" s="129"/>
      <c r="AV73" s="129"/>
      <c r="AW73" s="130"/>
      <c r="AX73" s="122">
        <f>AX74</f>
        <v>200</v>
      </c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4"/>
      <c r="BN73" s="35"/>
      <c r="BO73" s="35"/>
      <c r="BP73" s="122">
        <f>BP74</f>
        <v>0</v>
      </c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4"/>
      <c r="CF73" s="35"/>
      <c r="CG73" s="35"/>
      <c r="CH73" s="35"/>
      <c r="CI73" s="35"/>
      <c r="CJ73" s="122">
        <f>CJ74</f>
        <v>200</v>
      </c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5"/>
    </row>
    <row r="74" spans="1:104" ht="42.75" customHeight="1">
      <c r="A74" s="126" t="s">
        <v>126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67"/>
      <c r="AC74" s="64"/>
      <c r="AD74" s="67" t="s">
        <v>23</v>
      </c>
      <c r="AE74" s="128" t="s">
        <v>23</v>
      </c>
      <c r="AF74" s="129"/>
      <c r="AG74" s="130"/>
      <c r="AH74" s="131" t="s">
        <v>124</v>
      </c>
      <c r="AI74" s="131"/>
      <c r="AJ74" s="131"/>
      <c r="AK74" s="131"/>
      <c r="AL74" s="131"/>
      <c r="AM74" s="131"/>
      <c r="AN74" s="131"/>
      <c r="AO74" s="131"/>
      <c r="AP74" s="131"/>
      <c r="AQ74" s="128"/>
      <c r="AR74" s="129"/>
      <c r="AS74" s="129"/>
      <c r="AT74" s="129"/>
      <c r="AU74" s="129"/>
      <c r="AV74" s="129"/>
      <c r="AW74" s="130"/>
      <c r="AX74" s="122">
        <v>200</v>
      </c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4"/>
      <c r="BN74" s="35"/>
      <c r="BO74" s="35"/>
      <c r="BP74" s="122">
        <v>0</v>
      </c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4"/>
      <c r="CF74" s="35"/>
      <c r="CG74" s="35"/>
      <c r="CH74" s="35"/>
      <c r="CI74" s="35"/>
      <c r="CJ74" s="122">
        <f>AX74-BP74</f>
        <v>200</v>
      </c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5"/>
    </row>
    <row r="75" spans="1:104" ht="18" customHeight="1">
      <c r="A75" s="126" t="s">
        <v>63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67"/>
      <c r="AC75" s="64"/>
      <c r="AD75" s="67" t="s">
        <v>23</v>
      </c>
      <c r="AE75" s="128" t="s">
        <v>23</v>
      </c>
      <c r="AF75" s="129"/>
      <c r="AG75" s="130"/>
      <c r="AH75" s="131" t="s">
        <v>64</v>
      </c>
      <c r="AI75" s="131"/>
      <c r="AJ75" s="131"/>
      <c r="AK75" s="131"/>
      <c r="AL75" s="131"/>
      <c r="AM75" s="131"/>
      <c r="AN75" s="131"/>
      <c r="AO75" s="131"/>
      <c r="AP75" s="131"/>
      <c r="AQ75" s="128"/>
      <c r="AR75" s="129"/>
      <c r="AS75" s="129"/>
      <c r="AT75" s="129"/>
      <c r="AU75" s="129"/>
      <c r="AV75" s="129"/>
      <c r="AW75" s="130"/>
      <c r="AX75" s="122">
        <f>AX76+AX78</f>
        <v>318900</v>
      </c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4"/>
      <c r="BN75" s="35"/>
      <c r="BO75" s="35"/>
      <c r="BP75" s="122">
        <f>+BP76+BP78</f>
        <v>0</v>
      </c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4"/>
      <c r="CF75" s="35"/>
      <c r="CG75" s="35"/>
      <c r="CH75" s="35"/>
      <c r="CI75" s="35"/>
      <c r="CJ75" s="122">
        <f>AX75-BP75</f>
        <v>318900</v>
      </c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5"/>
    </row>
    <row r="76" spans="1:104" ht="90" customHeight="1">
      <c r="A76" s="126" t="s">
        <v>129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67"/>
      <c r="AC76" s="64"/>
      <c r="AD76" s="67" t="s">
        <v>23</v>
      </c>
      <c r="AE76" s="128" t="s">
        <v>23</v>
      </c>
      <c r="AF76" s="129"/>
      <c r="AG76" s="130"/>
      <c r="AH76" s="131" t="s">
        <v>65</v>
      </c>
      <c r="AI76" s="131"/>
      <c r="AJ76" s="131"/>
      <c r="AK76" s="131"/>
      <c r="AL76" s="131"/>
      <c r="AM76" s="131"/>
      <c r="AN76" s="131"/>
      <c r="AO76" s="131"/>
      <c r="AP76" s="131"/>
      <c r="AQ76" s="128"/>
      <c r="AR76" s="129"/>
      <c r="AS76" s="129"/>
      <c r="AT76" s="129"/>
      <c r="AU76" s="129"/>
      <c r="AV76" s="129"/>
      <c r="AW76" s="130"/>
      <c r="AX76" s="122">
        <f>AX77</f>
        <v>64400</v>
      </c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4"/>
      <c r="BN76" s="35"/>
      <c r="BO76" s="35"/>
      <c r="BP76" s="122">
        <f>BP77</f>
        <v>0</v>
      </c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4"/>
      <c r="CF76" s="35"/>
      <c r="CG76" s="35"/>
      <c r="CH76" s="35"/>
      <c r="CI76" s="35"/>
      <c r="CJ76" s="122">
        <f>CJ77</f>
        <v>64400</v>
      </c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5"/>
    </row>
    <row r="77" spans="1:104" ht="84.75" customHeight="1">
      <c r="A77" s="126" t="s">
        <v>66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67"/>
      <c r="AC77" s="64"/>
      <c r="AD77" s="67" t="s">
        <v>23</v>
      </c>
      <c r="AE77" s="128" t="s">
        <v>23</v>
      </c>
      <c r="AF77" s="129"/>
      <c r="AG77" s="130"/>
      <c r="AH77" s="131" t="s">
        <v>67</v>
      </c>
      <c r="AI77" s="131"/>
      <c r="AJ77" s="131"/>
      <c r="AK77" s="131"/>
      <c r="AL77" s="131"/>
      <c r="AM77" s="131"/>
      <c r="AN77" s="131"/>
      <c r="AO77" s="131"/>
      <c r="AP77" s="131"/>
      <c r="AQ77" s="128"/>
      <c r="AR77" s="129"/>
      <c r="AS77" s="129"/>
      <c r="AT77" s="129"/>
      <c r="AU77" s="129"/>
      <c r="AV77" s="129"/>
      <c r="AW77" s="130"/>
      <c r="AX77" s="122">
        <v>64400</v>
      </c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4"/>
      <c r="BN77" s="35"/>
      <c r="BO77" s="35"/>
      <c r="BP77" s="122">
        <v>0</v>
      </c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4"/>
      <c r="CF77" s="35"/>
      <c r="CG77" s="35"/>
      <c r="CH77" s="35"/>
      <c r="CI77" s="35"/>
      <c r="CJ77" s="122">
        <f>AX77-BP77</f>
        <v>64400</v>
      </c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5"/>
    </row>
    <row r="78" spans="1:104" ht="23.25" customHeight="1">
      <c r="A78" s="126" t="s">
        <v>68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67"/>
      <c r="AC78" s="64"/>
      <c r="AD78" s="67" t="s">
        <v>23</v>
      </c>
      <c r="AE78" s="128" t="s">
        <v>23</v>
      </c>
      <c r="AF78" s="129"/>
      <c r="AG78" s="130"/>
      <c r="AH78" s="131" t="s">
        <v>69</v>
      </c>
      <c r="AI78" s="131"/>
      <c r="AJ78" s="131"/>
      <c r="AK78" s="131"/>
      <c r="AL78" s="131"/>
      <c r="AM78" s="131"/>
      <c r="AN78" s="131"/>
      <c r="AO78" s="131"/>
      <c r="AP78" s="131"/>
      <c r="AQ78" s="128"/>
      <c r="AR78" s="129"/>
      <c r="AS78" s="129"/>
      <c r="AT78" s="129"/>
      <c r="AU78" s="129"/>
      <c r="AV78" s="129"/>
      <c r="AW78" s="130"/>
      <c r="AX78" s="122">
        <f>AX79</f>
        <v>254500</v>
      </c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4"/>
      <c r="BN78" s="35"/>
      <c r="BO78" s="35"/>
      <c r="BP78" s="122">
        <f>BP79</f>
        <v>0</v>
      </c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4"/>
      <c r="CF78" s="35"/>
      <c r="CG78" s="35"/>
      <c r="CH78" s="35"/>
      <c r="CI78" s="35"/>
      <c r="CJ78" s="122">
        <f>CJ79</f>
        <v>254500</v>
      </c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5"/>
    </row>
    <row r="79" spans="1:104" ht="30.75" customHeight="1" thickBot="1">
      <c r="A79" s="126" t="s">
        <v>70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74"/>
      <c r="AC79" s="75"/>
      <c r="AD79" s="67" t="s">
        <v>23</v>
      </c>
      <c r="AE79" s="128" t="s">
        <v>23</v>
      </c>
      <c r="AF79" s="129"/>
      <c r="AG79" s="130"/>
      <c r="AH79" s="131" t="s">
        <v>71</v>
      </c>
      <c r="AI79" s="131"/>
      <c r="AJ79" s="131"/>
      <c r="AK79" s="131"/>
      <c r="AL79" s="131"/>
      <c r="AM79" s="131"/>
      <c r="AN79" s="131"/>
      <c r="AO79" s="131"/>
      <c r="AP79" s="131"/>
      <c r="AQ79" s="128"/>
      <c r="AR79" s="129"/>
      <c r="AS79" s="129"/>
      <c r="AT79" s="129"/>
      <c r="AU79" s="129"/>
      <c r="AV79" s="129"/>
      <c r="AW79" s="130"/>
      <c r="AX79" s="122">
        <v>254500</v>
      </c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4"/>
      <c r="BN79" s="35"/>
      <c r="BO79" s="35"/>
      <c r="BP79" s="122">
        <v>0</v>
      </c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4"/>
      <c r="CF79" s="35"/>
      <c r="CG79" s="35"/>
      <c r="CH79" s="35"/>
      <c r="CI79" s="35"/>
      <c r="CJ79" s="122">
        <f>AX79-BP79</f>
        <v>254500</v>
      </c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5"/>
    </row>
    <row r="80" spans="1:104" ht="10.5" customHeight="1" hidden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</row>
    <row r="81" ht="11.25" hidden="1"/>
  </sheetData>
  <sheetProtection/>
  <mergeCells count="408">
    <mergeCell ref="AH56:AW56"/>
    <mergeCell ref="AX56:BM56"/>
    <mergeCell ref="BP56:CE56"/>
    <mergeCell ref="CJ56:CZ56"/>
    <mergeCell ref="AE51:AG51"/>
    <mergeCell ref="AE50:AG50"/>
    <mergeCell ref="BP53:CE53"/>
    <mergeCell ref="AH37:AW37"/>
    <mergeCell ref="AX37:BM37"/>
    <mergeCell ref="BP37:CE37"/>
    <mergeCell ref="CJ37:CZ37"/>
    <mergeCell ref="A46:AA46"/>
    <mergeCell ref="AE46:AG46"/>
    <mergeCell ref="AH46:AW46"/>
    <mergeCell ref="AX46:BM46"/>
    <mergeCell ref="BP46:CE46"/>
    <mergeCell ref="CJ46:CZ46"/>
    <mergeCell ref="A64:AA64"/>
    <mergeCell ref="AH64:AW64"/>
    <mergeCell ref="AX64:BJ64"/>
    <mergeCell ref="BP64:CA64"/>
    <mergeCell ref="CJ64:CZ64"/>
    <mergeCell ref="AW1:CZ1"/>
    <mergeCell ref="BH4:BZ4"/>
    <mergeCell ref="BP23:CA23"/>
    <mergeCell ref="CJ23:CZ23"/>
    <mergeCell ref="AH27:AW27"/>
    <mergeCell ref="AB1:AD1"/>
    <mergeCell ref="AH26:AW26"/>
    <mergeCell ref="CJ6:CZ6"/>
    <mergeCell ref="CJ7:CZ7"/>
    <mergeCell ref="CJ25:CZ25"/>
    <mergeCell ref="CJ24:CZ24"/>
    <mergeCell ref="CG15:CI15"/>
    <mergeCell ref="BP19:CE19"/>
    <mergeCell ref="AH5:AV5"/>
    <mergeCell ref="CJ3:CZ3"/>
    <mergeCell ref="A14:AA14"/>
    <mergeCell ref="A19:AA19"/>
    <mergeCell ref="AX19:BM19"/>
    <mergeCell ref="AX15:BO15"/>
    <mergeCell ref="AX22:BM22"/>
    <mergeCell ref="AH20:AW20"/>
    <mergeCell ref="AH19:AW19"/>
    <mergeCell ref="A16:AA16"/>
    <mergeCell ref="AH21:AW21"/>
    <mergeCell ref="AH22:AW22"/>
    <mergeCell ref="CG29:CI29"/>
    <mergeCell ref="A29:AA29"/>
    <mergeCell ref="CJ28:CZ28"/>
    <mergeCell ref="AH28:AW28"/>
    <mergeCell ref="BP40:CE40"/>
    <mergeCell ref="CJ35:CZ35"/>
    <mergeCell ref="CJ39:CZ39"/>
    <mergeCell ref="BP39:CE39"/>
    <mergeCell ref="CJ38:CZ38"/>
    <mergeCell ref="A37:AA37"/>
    <mergeCell ref="A43:AA43"/>
    <mergeCell ref="AE41:AG41"/>
    <mergeCell ref="A40:AA40"/>
    <mergeCell ref="AE40:AG40"/>
    <mergeCell ref="AE43:AG43"/>
    <mergeCell ref="A39:AA39"/>
    <mergeCell ref="AE39:AG39"/>
    <mergeCell ref="BP60:CE60"/>
    <mergeCell ref="BP59:CE59"/>
    <mergeCell ref="A49:AA49"/>
    <mergeCell ref="A48:AA48"/>
    <mergeCell ref="AE45:AG45"/>
    <mergeCell ref="AH45:AW45"/>
    <mergeCell ref="AH49:AW49"/>
    <mergeCell ref="AE48:AG48"/>
    <mergeCell ref="A45:AA45"/>
    <mergeCell ref="AH48:AW48"/>
    <mergeCell ref="AH66:AW66"/>
    <mergeCell ref="AH67:AW67"/>
    <mergeCell ref="AH58:AW58"/>
    <mergeCell ref="BP50:CE50"/>
    <mergeCell ref="A50:AA50"/>
    <mergeCell ref="AH51:AW51"/>
    <mergeCell ref="A51:AA51"/>
    <mergeCell ref="AH59:AW59"/>
    <mergeCell ref="AX60:BM60"/>
    <mergeCell ref="AX59:BM59"/>
    <mergeCell ref="AH61:AW61"/>
    <mergeCell ref="AH65:AW65"/>
    <mergeCell ref="AH50:AW50"/>
    <mergeCell ref="AX58:BM58"/>
    <mergeCell ref="AH62:AW62"/>
    <mergeCell ref="AX62:BJ62"/>
    <mergeCell ref="AX61:BM61"/>
    <mergeCell ref="AX50:BM50"/>
    <mergeCell ref="AX53:BM53"/>
    <mergeCell ref="AH57:AW57"/>
    <mergeCell ref="AH44:AW44"/>
    <mergeCell ref="AH40:AW40"/>
    <mergeCell ref="AE58:AG58"/>
    <mergeCell ref="A67:AA67"/>
    <mergeCell ref="AE67:AG67"/>
    <mergeCell ref="A58:AA58"/>
    <mergeCell ref="A42:AA42"/>
    <mergeCell ref="AE42:AG42"/>
    <mergeCell ref="A62:AA62"/>
    <mergeCell ref="AE49:AG49"/>
    <mergeCell ref="A68:AA68"/>
    <mergeCell ref="A59:AA59"/>
    <mergeCell ref="AE68:AG68"/>
    <mergeCell ref="A61:AA61"/>
    <mergeCell ref="A66:AA66"/>
    <mergeCell ref="A65:AA65"/>
    <mergeCell ref="AE65:AG65"/>
    <mergeCell ref="AE66:AG66"/>
    <mergeCell ref="AE60:AG60"/>
    <mergeCell ref="A60:AA60"/>
    <mergeCell ref="AH70:AW70"/>
    <mergeCell ref="AE72:AG72"/>
    <mergeCell ref="AH72:AW72"/>
    <mergeCell ref="AH69:AW69"/>
    <mergeCell ref="AE69:AG69"/>
    <mergeCell ref="AH71:AW71"/>
    <mergeCell ref="AH68:AW68"/>
    <mergeCell ref="A72:AA72"/>
    <mergeCell ref="AE75:AG75"/>
    <mergeCell ref="A75:AA75"/>
    <mergeCell ref="A69:AA69"/>
    <mergeCell ref="A71:AA71"/>
    <mergeCell ref="AE71:AG71"/>
    <mergeCell ref="A70:AA70"/>
    <mergeCell ref="AE70:AG70"/>
    <mergeCell ref="A73:AA73"/>
    <mergeCell ref="AE73:AG73"/>
    <mergeCell ref="AH73:AW73"/>
    <mergeCell ref="A74:AA74"/>
    <mergeCell ref="AE74:AG74"/>
    <mergeCell ref="AH74:AW74"/>
    <mergeCell ref="A77:AA77"/>
    <mergeCell ref="AE77:AG77"/>
    <mergeCell ref="AH77:AW77"/>
    <mergeCell ref="AE78:AG78"/>
    <mergeCell ref="A78:AA78"/>
    <mergeCell ref="AH78:AW78"/>
    <mergeCell ref="AX78:BM78"/>
    <mergeCell ref="AX74:BM74"/>
    <mergeCell ref="A76:AA76"/>
    <mergeCell ref="AE76:AG76"/>
    <mergeCell ref="AH76:AW76"/>
    <mergeCell ref="AX75:BM75"/>
    <mergeCell ref="AH75:AW75"/>
    <mergeCell ref="AX77:BM77"/>
    <mergeCell ref="CJ78:CZ78"/>
    <mergeCell ref="BP75:CE75"/>
    <mergeCell ref="CJ77:CZ77"/>
    <mergeCell ref="BP77:CE77"/>
    <mergeCell ref="BP78:CE78"/>
    <mergeCell ref="AX76:BM76"/>
    <mergeCell ref="CJ73:CZ73"/>
    <mergeCell ref="BP73:CE73"/>
    <mergeCell ref="CJ74:CZ74"/>
    <mergeCell ref="BP74:CE74"/>
    <mergeCell ref="CJ75:CZ75"/>
    <mergeCell ref="CJ76:CZ76"/>
    <mergeCell ref="BP76:CE76"/>
    <mergeCell ref="AX70:BM70"/>
    <mergeCell ref="BP70:CE70"/>
    <mergeCell ref="AX69:BM69"/>
    <mergeCell ref="AX73:BM73"/>
    <mergeCell ref="CJ72:CZ72"/>
    <mergeCell ref="CJ71:CZ71"/>
    <mergeCell ref="BP72:CE72"/>
    <mergeCell ref="AX71:BM71"/>
    <mergeCell ref="BP71:CE71"/>
    <mergeCell ref="AX72:BM72"/>
    <mergeCell ref="CJ69:CZ69"/>
    <mergeCell ref="CJ70:CZ70"/>
    <mergeCell ref="BP69:CE69"/>
    <mergeCell ref="BP67:CE67"/>
    <mergeCell ref="CJ68:CZ68"/>
    <mergeCell ref="CJ65:CZ65"/>
    <mergeCell ref="CJ66:CZ66"/>
    <mergeCell ref="BP65:CE65"/>
    <mergeCell ref="BP68:CE68"/>
    <mergeCell ref="AX66:BM66"/>
    <mergeCell ref="CJ58:CZ58"/>
    <mergeCell ref="AX68:BM68"/>
    <mergeCell ref="AX67:BM67"/>
    <mergeCell ref="CJ67:CZ67"/>
    <mergeCell ref="CJ60:CZ60"/>
    <mergeCell ref="AX65:BM65"/>
    <mergeCell ref="CJ61:CZ61"/>
    <mergeCell ref="BP66:CE66"/>
    <mergeCell ref="BP61:CE61"/>
    <mergeCell ref="CJ59:CZ59"/>
    <mergeCell ref="BP58:CE58"/>
    <mergeCell ref="AX51:BM51"/>
    <mergeCell ref="AX43:BM43"/>
    <mergeCell ref="CJ51:CZ51"/>
    <mergeCell ref="BP51:CE51"/>
    <mergeCell ref="CJ50:CZ50"/>
    <mergeCell ref="CJ48:CZ48"/>
    <mergeCell ref="AX48:BM48"/>
    <mergeCell ref="BP45:CE45"/>
    <mergeCell ref="CJ44:CZ44"/>
    <mergeCell ref="BP44:CE44"/>
    <mergeCell ref="AX49:BM49"/>
    <mergeCell ref="BP49:CE49"/>
    <mergeCell ref="CJ49:CZ49"/>
    <mergeCell ref="BP48:CE48"/>
    <mergeCell ref="CJ45:CZ45"/>
    <mergeCell ref="CJ47:CZ47"/>
    <mergeCell ref="AX44:BM44"/>
    <mergeCell ref="AX45:BM45"/>
    <mergeCell ref="CJ43:CZ43"/>
    <mergeCell ref="BP41:CE41"/>
    <mergeCell ref="BP42:CE42"/>
    <mergeCell ref="AX42:BM42"/>
    <mergeCell ref="AX41:BM41"/>
    <mergeCell ref="BP43:CE43"/>
    <mergeCell ref="CJ42:CZ42"/>
    <mergeCell ref="CJ41:CZ41"/>
    <mergeCell ref="CJ40:CZ40"/>
    <mergeCell ref="CJ34:CZ34"/>
    <mergeCell ref="BP32:CE32"/>
    <mergeCell ref="CJ36:CZ36"/>
    <mergeCell ref="BP33:CE33"/>
    <mergeCell ref="BP35:CE35"/>
    <mergeCell ref="BP34:CE34"/>
    <mergeCell ref="CJ33:CZ33"/>
    <mergeCell ref="CJ32:CZ32"/>
    <mergeCell ref="BP38:CE38"/>
    <mergeCell ref="AX32:BM32"/>
    <mergeCell ref="A36:AA36"/>
    <mergeCell ref="A34:AA34"/>
    <mergeCell ref="AH38:AW38"/>
    <mergeCell ref="A33:AA33"/>
    <mergeCell ref="AE33:AG33"/>
    <mergeCell ref="A35:AA35"/>
    <mergeCell ref="A38:AA38"/>
    <mergeCell ref="AE38:AG38"/>
    <mergeCell ref="AE37:AG37"/>
    <mergeCell ref="A23:AA23"/>
    <mergeCell ref="A26:AA26"/>
    <mergeCell ref="AH39:AW39"/>
    <mergeCell ref="AE35:AG35"/>
    <mergeCell ref="A27:AA27"/>
    <mergeCell ref="AH24:AW24"/>
    <mergeCell ref="AE36:AG36"/>
    <mergeCell ref="A28:AA28"/>
    <mergeCell ref="A24:AA24"/>
    <mergeCell ref="A25:AA25"/>
    <mergeCell ref="AX28:BJ28"/>
    <mergeCell ref="BP28:CA28"/>
    <mergeCell ref="AH29:AW29"/>
    <mergeCell ref="BP22:CE22"/>
    <mergeCell ref="BP29:CF29"/>
    <mergeCell ref="AH23:AW23"/>
    <mergeCell ref="AH25:AW25"/>
    <mergeCell ref="AX25:BJ25"/>
    <mergeCell ref="A17:AA17"/>
    <mergeCell ref="A18:AA18"/>
    <mergeCell ref="A22:AA22"/>
    <mergeCell ref="A21:AA21"/>
    <mergeCell ref="A20:AA20"/>
    <mergeCell ref="B7:U7"/>
    <mergeCell ref="AA7:BI7"/>
    <mergeCell ref="AX12:BO13"/>
    <mergeCell ref="AX14:BO14"/>
    <mergeCell ref="AH12:AW13"/>
    <mergeCell ref="B10:AA10"/>
    <mergeCell ref="AD12:AD13"/>
    <mergeCell ref="AH16:AW16"/>
    <mergeCell ref="CJ12:CZ13"/>
    <mergeCell ref="CJ4:CZ4"/>
    <mergeCell ref="BP7:BZ7"/>
    <mergeCell ref="CJ5:CZ5"/>
    <mergeCell ref="BT5:BZ5"/>
    <mergeCell ref="BP6:BZ6"/>
    <mergeCell ref="AL8:BI8"/>
    <mergeCell ref="AA3:BJ3"/>
    <mergeCell ref="A15:AA15"/>
    <mergeCell ref="AH18:AW18"/>
    <mergeCell ref="CG18:CI18"/>
    <mergeCell ref="CG14:CI14"/>
    <mergeCell ref="CJ16:CZ16"/>
    <mergeCell ref="AH17:AW17"/>
    <mergeCell ref="CJ8:CZ8"/>
    <mergeCell ref="BP8:BZ8"/>
    <mergeCell ref="CJ9:CZ9"/>
    <mergeCell ref="CJ14:CZ14"/>
    <mergeCell ref="AH15:AW15"/>
    <mergeCell ref="BP14:CF14"/>
    <mergeCell ref="BP15:CF15"/>
    <mergeCell ref="AH14:AW14"/>
    <mergeCell ref="BP12:CI13"/>
    <mergeCell ref="CJ15:CZ15"/>
    <mergeCell ref="A11:CZ11"/>
    <mergeCell ref="CJ10:CZ10"/>
    <mergeCell ref="A12:AA13"/>
    <mergeCell ref="AX17:BO17"/>
    <mergeCell ref="CG16:CI16"/>
    <mergeCell ref="BP16:CF16"/>
    <mergeCell ref="BP17:CF17"/>
    <mergeCell ref="CG17:CI17"/>
    <mergeCell ref="AX16:BO16"/>
    <mergeCell ref="CJ17:CZ17"/>
    <mergeCell ref="AX20:BM20"/>
    <mergeCell ref="CJ26:CZ26"/>
    <mergeCell ref="AX26:BJ26"/>
    <mergeCell ref="BP26:CA26"/>
    <mergeCell ref="CJ18:CZ18"/>
    <mergeCell ref="CJ19:CZ19"/>
    <mergeCell ref="CJ20:CZ20"/>
    <mergeCell ref="BP20:CE20"/>
    <mergeCell ref="BP18:CF18"/>
    <mergeCell ref="BP21:CE21"/>
    <mergeCell ref="BP27:CA27"/>
    <mergeCell ref="AX21:BM21"/>
    <mergeCell ref="AX23:BJ23"/>
    <mergeCell ref="CJ21:CZ21"/>
    <mergeCell ref="CJ27:CZ27"/>
    <mergeCell ref="BP25:CA25"/>
    <mergeCell ref="AX24:BJ24"/>
    <mergeCell ref="BP24:CA24"/>
    <mergeCell ref="AX18:BO18"/>
    <mergeCell ref="A32:AA32"/>
    <mergeCell ref="AH35:AW35"/>
    <mergeCell ref="AH36:AW36"/>
    <mergeCell ref="AX34:BM34"/>
    <mergeCell ref="AE34:AG34"/>
    <mergeCell ref="AH33:AW33"/>
    <mergeCell ref="AX33:BM33"/>
    <mergeCell ref="AH30:AW30"/>
    <mergeCell ref="AX36:BM36"/>
    <mergeCell ref="AE59:AG59"/>
    <mergeCell ref="AE44:AG44"/>
    <mergeCell ref="A44:AA44"/>
    <mergeCell ref="AH31:AW31"/>
    <mergeCell ref="AH32:AW32"/>
    <mergeCell ref="AH43:AW43"/>
    <mergeCell ref="AE47:AG47"/>
    <mergeCell ref="AH47:AW47"/>
    <mergeCell ref="A53:AA53"/>
    <mergeCell ref="A55:AA55"/>
    <mergeCell ref="AE61:AG61"/>
    <mergeCell ref="A52:AA52"/>
    <mergeCell ref="A63:AA63"/>
    <mergeCell ref="AH63:AW63"/>
    <mergeCell ref="AX63:BJ63"/>
    <mergeCell ref="A30:AA30"/>
    <mergeCell ref="A31:AA31"/>
    <mergeCell ref="AH34:AW34"/>
    <mergeCell ref="AX40:BM40"/>
    <mergeCell ref="A47:AA47"/>
    <mergeCell ref="CJ63:CZ63"/>
    <mergeCell ref="AX35:BM35"/>
    <mergeCell ref="AX39:BM39"/>
    <mergeCell ref="AH42:AW42"/>
    <mergeCell ref="AH41:AW41"/>
    <mergeCell ref="AH60:AW60"/>
    <mergeCell ref="BP36:CE36"/>
    <mergeCell ref="BP62:CA62"/>
    <mergeCell ref="CJ62:CZ62"/>
    <mergeCell ref="AX38:BM38"/>
    <mergeCell ref="CJ30:CZ30"/>
    <mergeCell ref="CJ22:CZ22"/>
    <mergeCell ref="BP31:CE31"/>
    <mergeCell ref="CJ31:CZ31"/>
    <mergeCell ref="AX30:BM30"/>
    <mergeCell ref="AX31:BM31"/>
    <mergeCell ref="BP30:CE30"/>
    <mergeCell ref="AX29:BO29"/>
    <mergeCell ref="CJ29:CZ29"/>
    <mergeCell ref="AX27:BJ27"/>
    <mergeCell ref="AX47:BM47"/>
    <mergeCell ref="BP47:CE47"/>
    <mergeCell ref="A41:AA41"/>
    <mergeCell ref="A79:AA79"/>
    <mergeCell ref="AE79:AG79"/>
    <mergeCell ref="AH79:AW79"/>
    <mergeCell ref="AX79:BM79"/>
    <mergeCell ref="BP79:CE79"/>
    <mergeCell ref="BP54:CE54"/>
    <mergeCell ref="A57:AA57"/>
    <mergeCell ref="CJ79:CZ79"/>
    <mergeCell ref="AE52:AG52"/>
    <mergeCell ref="AH52:AW52"/>
    <mergeCell ref="AX52:BM52"/>
    <mergeCell ref="BP52:CE52"/>
    <mergeCell ref="CJ52:CZ52"/>
    <mergeCell ref="AE53:AG53"/>
    <mergeCell ref="AH53:AW53"/>
    <mergeCell ref="AE57:AG57"/>
    <mergeCell ref="BP63:CA63"/>
    <mergeCell ref="A54:AA54"/>
    <mergeCell ref="AE54:AG54"/>
    <mergeCell ref="AH54:AW54"/>
    <mergeCell ref="AX54:BM54"/>
    <mergeCell ref="CJ57:CZ57"/>
    <mergeCell ref="AE55:AG55"/>
    <mergeCell ref="AH55:AW55"/>
    <mergeCell ref="CJ54:CZ54"/>
    <mergeCell ref="A56:AA56"/>
    <mergeCell ref="AE56:AG56"/>
    <mergeCell ref="AX55:BM55"/>
    <mergeCell ref="BP55:CE55"/>
    <mergeCell ref="CJ55:CZ55"/>
    <mergeCell ref="AX57:BM57"/>
    <mergeCell ref="BP57:CE57"/>
    <mergeCell ref="CJ53:CZ53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172"/>
  <sheetViews>
    <sheetView view="pageBreakPreview" zoomScale="140" zoomScaleNormal="140" zoomScaleSheetLayoutView="140" workbookViewId="0" topLeftCell="E156">
      <selection activeCell="A125" sqref="A125:AI125"/>
    </sheetView>
  </sheetViews>
  <sheetFormatPr defaultColWidth="0.875" defaultRowHeight="12.75"/>
  <cols>
    <col min="1" max="1" width="0.2421875" style="19" hidden="1" customWidth="1"/>
    <col min="2" max="4" width="0.875" style="19" hidden="1" customWidth="1"/>
    <col min="5" max="33" width="0.875" style="19" customWidth="1"/>
    <col min="34" max="34" width="2.75390625" style="19" customWidth="1"/>
    <col min="35" max="35" width="3.375" style="19" customWidth="1"/>
    <col min="36" max="37" width="0.875" style="19" customWidth="1"/>
    <col min="38" max="38" width="4.125" style="19" customWidth="1"/>
    <col min="39" max="39" width="0.12890625" style="19" hidden="1" customWidth="1"/>
    <col min="40" max="40" width="2.75390625" style="19" hidden="1" customWidth="1"/>
    <col min="41" max="41" width="0.875" style="19" hidden="1" customWidth="1"/>
    <col min="42" max="52" width="0.875" style="19" customWidth="1"/>
    <col min="53" max="53" width="11.125" style="19" customWidth="1"/>
    <col min="54" max="58" width="0.875" style="19" hidden="1" customWidth="1"/>
    <col min="59" max="59" width="0.12890625" style="19" hidden="1" customWidth="1"/>
    <col min="60" max="60" width="0.875" style="19" hidden="1" customWidth="1"/>
    <col min="61" max="61" width="12.25390625" style="19" customWidth="1"/>
    <col min="62" max="62" width="7.625" style="19" hidden="1" customWidth="1"/>
    <col min="63" max="70" width="0.875" style="19" hidden="1" customWidth="1"/>
    <col min="71" max="71" width="1.00390625" style="19" hidden="1" customWidth="1"/>
    <col min="72" max="72" width="0.12890625" style="19" hidden="1" customWidth="1"/>
    <col min="73" max="75" width="0.875" style="19" customWidth="1"/>
    <col min="76" max="76" width="1.00390625" style="19" customWidth="1"/>
    <col min="77" max="79" width="0.875" style="19" customWidth="1"/>
    <col min="80" max="80" width="0.74609375" style="19" customWidth="1"/>
    <col min="81" max="97" width="0.875" style="19" customWidth="1"/>
    <col min="98" max="98" width="3.25390625" style="19" customWidth="1"/>
    <col min="99" max="16384" width="0.875" style="19" customWidth="1"/>
  </cols>
  <sheetData>
    <row r="1" spans="2:98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318" t="s">
        <v>121</v>
      </c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</row>
    <row r="2" spans="1:98" ht="19.5" customHeight="1" thickBot="1">
      <c r="A2" s="298" t="s">
        <v>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</row>
    <row r="3" spans="1:98" ht="22.5" customHeight="1">
      <c r="A3" s="299" t="s">
        <v>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3" t="s">
        <v>114</v>
      </c>
      <c r="AK3" s="300"/>
      <c r="AL3" s="300"/>
      <c r="AM3" s="300"/>
      <c r="AN3" s="300"/>
      <c r="AO3" s="304"/>
      <c r="AP3" s="303" t="s">
        <v>457</v>
      </c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4"/>
      <c r="BB3" s="303" t="s">
        <v>17</v>
      </c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4"/>
      <c r="BT3" s="300"/>
      <c r="BU3" s="303" t="s">
        <v>7</v>
      </c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3" t="s">
        <v>8</v>
      </c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13"/>
    </row>
    <row r="4" spans="1:98" ht="43.5" customHeight="1" thickBot="1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5"/>
      <c r="AK4" s="302"/>
      <c r="AL4" s="302"/>
      <c r="AM4" s="302"/>
      <c r="AN4" s="302"/>
      <c r="AO4" s="306"/>
      <c r="AP4" s="305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6"/>
      <c r="BB4" s="305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6"/>
      <c r="BT4" s="302"/>
      <c r="BU4" s="305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5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14"/>
    </row>
    <row r="5" spans="1:98" ht="12" thickBot="1">
      <c r="A5" s="307">
        <v>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281">
        <v>2</v>
      </c>
      <c r="AK5" s="282"/>
      <c r="AL5" s="282"/>
      <c r="AM5" s="282"/>
      <c r="AN5" s="282"/>
      <c r="AO5" s="283"/>
      <c r="AP5" s="281">
        <v>3</v>
      </c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3"/>
      <c r="BB5" s="281">
        <v>4</v>
      </c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3"/>
      <c r="BT5" s="56"/>
      <c r="BU5" s="281">
        <v>5</v>
      </c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1">
        <v>6</v>
      </c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315"/>
    </row>
    <row r="6" spans="1:98" ht="12" customHeight="1">
      <c r="A6" s="292" t="s">
        <v>72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4">
        <v>200</v>
      </c>
      <c r="AK6" s="295"/>
      <c r="AL6" s="296"/>
      <c r="AM6" s="99"/>
      <c r="AN6" s="99"/>
      <c r="AO6" s="99"/>
      <c r="AP6" s="297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6"/>
      <c r="BB6" s="100"/>
      <c r="BC6" s="101"/>
      <c r="BD6" s="101"/>
      <c r="BE6" s="101"/>
      <c r="BF6" s="101"/>
      <c r="BG6" s="101"/>
      <c r="BH6" s="287">
        <f>BH7</f>
        <v>11426300</v>
      </c>
      <c r="BI6" s="288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66"/>
      <c r="BU6" s="287">
        <f>BU7</f>
        <v>400326.85</v>
      </c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288"/>
      <c r="CI6" s="287">
        <f>BH6-BU6</f>
        <v>11025973.15</v>
      </c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7"/>
    </row>
    <row r="7" spans="1:98" ht="27" customHeight="1">
      <c r="A7" s="235" t="s">
        <v>73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284">
        <v>200</v>
      </c>
      <c r="AK7" s="285"/>
      <c r="AL7" s="286"/>
      <c r="AM7" s="57"/>
      <c r="AN7" s="57"/>
      <c r="AO7" s="57"/>
      <c r="AP7" s="128" t="s">
        <v>74</v>
      </c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30"/>
      <c r="BB7" s="58"/>
      <c r="BC7" s="50"/>
      <c r="BD7" s="50"/>
      <c r="BE7" s="50"/>
      <c r="BF7" s="50"/>
      <c r="BG7" s="50"/>
      <c r="BH7" s="122">
        <f>BH8+BH61+BH68+BH88+BH105+BH134+BH140+BH146+BH165</f>
        <v>11426300</v>
      </c>
      <c r="BI7" s="12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122">
        <f>BU8+BU61+BU68+BU88+BU105+BU134+BU140+BU146+BU165</f>
        <v>400326.85</v>
      </c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4"/>
      <c r="CI7" s="122">
        <f>BH7-BU7</f>
        <v>11025973.15</v>
      </c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5"/>
    </row>
    <row r="8" spans="1:98" s="116" customFormat="1" ht="18.75" customHeight="1">
      <c r="A8" s="230" t="s">
        <v>75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89">
        <v>200</v>
      </c>
      <c r="AK8" s="290"/>
      <c r="AL8" s="291"/>
      <c r="AM8" s="59"/>
      <c r="AN8" s="59"/>
      <c r="AO8" s="59"/>
      <c r="AP8" s="242" t="s">
        <v>76</v>
      </c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1"/>
      <c r="BB8" s="60"/>
      <c r="BC8" s="55"/>
      <c r="BD8" s="55"/>
      <c r="BE8" s="55"/>
      <c r="BF8" s="55"/>
      <c r="BG8" s="55"/>
      <c r="BH8" s="236">
        <f>BB9+BH21+BH46+BH51</f>
        <v>4824700</v>
      </c>
      <c r="BI8" s="238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47"/>
      <c r="BU8" s="236">
        <f>BU9+BU21+BU46+BU51</f>
        <v>186465.8</v>
      </c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8"/>
      <c r="CI8" s="236">
        <f>BH8-BU8</f>
        <v>4638234.2</v>
      </c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43"/>
    </row>
    <row r="9" spans="1:98" s="117" customFormat="1" ht="51.75" customHeight="1">
      <c r="A9" s="247" t="s">
        <v>136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234" t="s">
        <v>11</v>
      </c>
      <c r="AK9" s="133"/>
      <c r="AL9" s="133"/>
      <c r="AM9" s="133"/>
      <c r="AN9" s="133"/>
      <c r="AO9" s="134"/>
      <c r="AP9" s="132" t="s">
        <v>276</v>
      </c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4"/>
      <c r="BB9" s="136">
        <f>BH11</f>
        <v>891600</v>
      </c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8"/>
      <c r="BT9" s="38"/>
      <c r="BU9" s="136">
        <f>BU11</f>
        <v>32197</v>
      </c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8"/>
      <c r="CI9" s="136">
        <f>BB9-BU9</f>
        <v>859403</v>
      </c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9"/>
    </row>
    <row r="10" spans="1:98" ht="26.25" customHeight="1">
      <c r="A10" s="235" t="s">
        <v>251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229" t="s">
        <v>11</v>
      </c>
      <c r="AK10" s="129"/>
      <c r="AL10" s="129"/>
      <c r="AM10" s="129"/>
      <c r="AN10" s="129"/>
      <c r="AO10" s="130"/>
      <c r="AP10" s="128" t="s">
        <v>277</v>
      </c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30"/>
      <c r="BB10" s="35"/>
      <c r="BC10" s="35"/>
      <c r="BD10" s="35"/>
      <c r="BE10" s="35"/>
      <c r="BF10" s="35"/>
      <c r="BG10" s="35"/>
      <c r="BH10" s="122">
        <f>BH11</f>
        <v>891600</v>
      </c>
      <c r="BI10" s="124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122">
        <f>BU11</f>
        <v>32197</v>
      </c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4"/>
      <c r="CI10" s="122">
        <f aca="true" t="shared" si="0" ref="CI10:CI24">BH10-BU10</f>
        <v>859403</v>
      </c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5"/>
    </row>
    <row r="11" spans="1:98" ht="92.25" customHeight="1">
      <c r="A11" s="235" t="s">
        <v>161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229" t="s">
        <v>11</v>
      </c>
      <c r="AK11" s="129"/>
      <c r="AL11" s="129"/>
      <c r="AM11" s="129"/>
      <c r="AN11" s="129"/>
      <c r="AO11" s="130"/>
      <c r="AP11" s="128" t="s">
        <v>278</v>
      </c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30"/>
      <c r="BB11" s="35"/>
      <c r="BC11" s="35"/>
      <c r="BD11" s="35"/>
      <c r="BE11" s="35"/>
      <c r="BF11" s="35"/>
      <c r="BG11" s="35"/>
      <c r="BH11" s="122">
        <f>BH12+BH16</f>
        <v>891600</v>
      </c>
      <c r="BI11" s="124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122">
        <f>BU12+BU16</f>
        <v>32197</v>
      </c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4"/>
      <c r="CI11" s="122">
        <f t="shared" si="0"/>
        <v>859403</v>
      </c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5"/>
    </row>
    <row r="12" spans="1:98" ht="130.5" customHeight="1">
      <c r="A12" s="235" t="s">
        <v>258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229" t="s">
        <v>11</v>
      </c>
      <c r="AK12" s="129"/>
      <c r="AL12" s="129"/>
      <c r="AM12" s="129"/>
      <c r="AN12" s="129"/>
      <c r="AO12" s="130"/>
      <c r="AP12" s="128" t="s">
        <v>279</v>
      </c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30"/>
      <c r="BB12" s="35"/>
      <c r="BC12" s="35"/>
      <c r="BD12" s="35"/>
      <c r="BE12" s="35"/>
      <c r="BF12" s="35"/>
      <c r="BG12" s="35"/>
      <c r="BH12" s="122">
        <f>BH13+BH14+BH15</f>
        <v>886600</v>
      </c>
      <c r="BI12" s="124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122">
        <f>BU13+BU14+BU15</f>
        <v>32197</v>
      </c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4"/>
      <c r="CI12" s="122">
        <f t="shared" si="0"/>
        <v>854403</v>
      </c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5"/>
    </row>
    <row r="13" spans="1:98" s="46" customFormat="1" ht="23.25" customHeight="1">
      <c r="A13" s="235" t="s">
        <v>281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229" t="s">
        <v>11</v>
      </c>
      <c r="AK13" s="129"/>
      <c r="AL13" s="129"/>
      <c r="AM13" s="129"/>
      <c r="AN13" s="129"/>
      <c r="AO13" s="130"/>
      <c r="AP13" s="128" t="s">
        <v>280</v>
      </c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30"/>
      <c r="BB13" s="35"/>
      <c r="BC13" s="35"/>
      <c r="BD13" s="35"/>
      <c r="BE13" s="35"/>
      <c r="BF13" s="35"/>
      <c r="BG13" s="35"/>
      <c r="BH13" s="122">
        <v>646200</v>
      </c>
      <c r="BI13" s="124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122">
        <v>32197</v>
      </c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4"/>
      <c r="CI13" s="122">
        <f t="shared" si="0"/>
        <v>614003</v>
      </c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5"/>
    </row>
    <row r="14" spans="1:98" s="46" customFormat="1" ht="45" customHeight="1">
      <c r="A14" s="235" t="s">
        <v>162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229" t="s">
        <v>11</v>
      </c>
      <c r="AK14" s="129"/>
      <c r="AL14" s="129"/>
      <c r="AM14" s="129"/>
      <c r="AN14" s="129"/>
      <c r="AO14" s="130"/>
      <c r="AP14" s="128" t="s">
        <v>282</v>
      </c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30"/>
      <c r="BB14" s="35"/>
      <c r="BC14" s="35"/>
      <c r="BD14" s="35"/>
      <c r="BE14" s="35"/>
      <c r="BF14" s="35"/>
      <c r="BG14" s="35"/>
      <c r="BH14" s="122">
        <v>45300</v>
      </c>
      <c r="BI14" s="124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122">
        <v>0</v>
      </c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4"/>
      <c r="CI14" s="122">
        <f t="shared" si="0"/>
        <v>45300</v>
      </c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5"/>
    </row>
    <row r="15" spans="1:98" s="46" customFormat="1" ht="60" customHeight="1">
      <c r="A15" s="235" t="s">
        <v>284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229" t="s">
        <v>11</v>
      </c>
      <c r="AK15" s="129"/>
      <c r="AL15" s="129"/>
      <c r="AM15" s="129"/>
      <c r="AN15" s="129"/>
      <c r="AO15" s="130"/>
      <c r="AP15" s="128" t="s">
        <v>283</v>
      </c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30"/>
      <c r="BB15" s="35"/>
      <c r="BC15" s="35"/>
      <c r="BD15" s="35"/>
      <c r="BE15" s="35"/>
      <c r="BF15" s="35"/>
      <c r="BG15" s="35"/>
      <c r="BH15" s="122">
        <v>195100</v>
      </c>
      <c r="BI15" s="124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22">
        <v>0</v>
      </c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4"/>
      <c r="CI15" s="122">
        <f t="shared" si="0"/>
        <v>195100</v>
      </c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5"/>
    </row>
    <row r="16" spans="1:98" ht="117" customHeight="1">
      <c r="A16" s="235" t="s">
        <v>286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229" t="s">
        <v>11</v>
      </c>
      <c r="AK16" s="129"/>
      <c r="AL16" s="129"/>
      <c r="AM16" s="129"/>
      <c r="AN16" s="129"/>
      <c r="AO16" s="130"/>
      <c r="AP16" s="128" t="s">
        <v>285</v>
      </c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30"/>
      <c r="BB16" s="35"/>
      <c r="BC16" s="35"/>
      <c r="BD16" s="35"/>
      <c r="BE16" s="35"/>
      <c r="BF16" s="35"/>
      <c r="BG16" s="35"/>
      <c r="BH16" s="122">
        <f>BH17+BH18</f>
        <v>5000</v>
      </c>
      <c r="BI16" s="124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122">
        <f>BU17+BU18</f>
        <v>0</v>
      </c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4"/>
      <c r="CI16" s="122">
        <f t="shared" si="0"/>
        <v>5000</v>
      </c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5"/>
    </row>
    <row r="17" spans="1:98" s="46" customFormat="1" ht="44.25" customHeight="1">
      <c r="A17" s="235" t="s">
        <v>162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229" t="s">
        <v>11</v>
      </c>
      <c r="AK17" s="129"/>
      <c r="AL17" s="129"/>
      <c r="AM17" s="129"/>
      <c r="AN17" s="129"/>
      <c r="AO17" s="130"/>
      <c r="AP17" s="128" t="s">
        <v>287</v>
      </c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30"/>
      <c r="BB17" s="35"/>
      <c r="BC17" s="35"/>
      <c r="BD17" s="35"/>
      <c r="BE17" s="35"/>
      <c r="BF17" s="35"/>
      <c r="BG17" s="35"/>
      <c r="BH17" s="122">
        <v>2000</v>
      </c>
      <c r="BI17" s="124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122">
        <v>0</v>
      </c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4"/>
      <c r="CI17" s="122">
        <f t="shared" si="0"/>
        <v>2000</v>
      </c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5"/>
    </row>
    <row r="18" spans="1:98" s="46" customFormat="1" ht="37.5" customHeight="1">
      <c r="A18" s="245" t="s">
        <v>195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29" t="s">
        <v>11</v>
      </c>
      <c r="AK18" s="129"/>
      <c r="AL18" s="129"/>
      <c r="AM18" s="129"/>
      <c r="AN18" s="129"/>
      <c r="AO18" s="130"/>
      <c r="AP18" s="128" t="s">
        <v>288</v>
      </c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30"/>
      <c r="BB18" s="35"/>
      <c r="BC18" s="35"/>
      <c r="BD18" s="35"/>
      <c r="BE18" s="35"/>
      <c r="BF18" s="35"/>
      <c r="BG18" s="35"/>
      <c r="BH18" s="122">
        <v>3000</v>
      </c>
      <c r="BI18" s="124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122">
        <v>0</v>
      </c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4"/>
      <c r="CI18" s="122">
        <f t="shared" si="0"/>
        <v>3000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5"/>
    </row>
    <row r="19" spans="1:98" ht="52.5" customHeight="1" hidden="1">
      <c r="A19" s="245" t="s">
        <v>164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29" t="s">
        <v>11</v>
      </c>
      <c r="AK19" s="129"/>
      <c r="AL19" s="130"/>
      <c r="AM19" s="15"/>
      <c r="AN19" s="15"/>
      <c r="AO19" s="15"/>
      <c r="AP19" s="128" t="s">
        <v>217</v>
      </c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30"/>
      <c r="BB19" s="35"/>
      <c r="BC19" s="35"/>
      <c r="BD19" s="35"/>
      <c r="BE19" s="35"/>
      <c r="BF19" s="35"/>
      <c r="BG19" s="35"/>
      <c r="BH19" s="122">
        <f>BH20</f>
        <v>45300</v>
      </c>
      <c r="BI19" s="124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122">
        <f>BU20</f>
        <v>45236</v>
      </c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4"/>
      <c r="CI19" s="122">
        <f t="shared" si="0"/>
        <v>64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5"/>
    </row>
    <row r="20" spans="1:98" ht="52.5" customHeight="1" hidden="1">
      <c r="A20" s="279" t="s">
        <v>77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29" t="s">
        <v>11</v>
      </c>
      <c r="AK20" s="129"/>
      <c r="AL20" s="130"/>
      <c r="AM20" s="15"/>
      <c r="AN20" s="15"/>
      <c r="AO20" s="15"/>
      <c r="AP20" s="128" t="s">
        <v>216</v>
      </c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30"/>
      <c r="BB20" s="35"/>
      <c r="BC20" s="35"/>
      <c r="BD20" s="35"/>
      <c r="BE20" s="35"/>
      <c r="BF20" s="35"/>
      <c r="BG20" s="35"/>
      <c r="BH20" s="122">
        <v>45300</v>
      </c>
      <c r="BI20" s="124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122">
        <v>45236</v>
      </c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4"/>
      <c r="CI20" s="122">
        <f t="shared" si="0"/>
        <v>64</v>
      </c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5"/>
    </row>
    <row r="21" spans="1:98" s="117" customFormat="1" ht="74.25" customHeight="1">
      <c r="A21" s="247" t="s">
        <v>138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234" t="s">
        <v>11</v>
      </c>
      <c r="AK21" s="133"/>
      <c r="AL21" s="134"/>
      <c r="AM21" s="16"/>
      <c r="AN21" s="16"/>
      <c r="AO21" s="16"/>
      <c r="AP21" s="132" t="s">
        <v>336</v>
      </c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4"/>
      <c r="BB21" s="62"/>
      <c r="BC21" s="62"/>
      <c r="BD21" s="62"/>
      <c r="BE21" s="62"/>
      <c r="BF21" s="62"/>
      <c r="BG21" s="62"/>
      <c r="BH21" s="136">
        <f>BH23+BH42</f>
        <v>3359300</v>
      </c>
      <c r="BI21" s="138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136">
        <f>BU23+BU42</f>
        <v>151668.8</v>
      </c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8"/>
      <c r="CI21" s="136">
        <f t="shared" si="0"/>
        <v>3207631.2</v>
      </c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9"/>
    </row>
    <row r="22" spans="1:98" ht="23.25" customHeight="1">
      <c r="A22" s="235" t="s">
        <v>251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229" t="s">
        <v>11</v>
      </c>
      <c r="AK22" s="129"/>
      <c r="AL22" s="129"/>
      <c r="AM22" s="129"/>
      <c r="AN22" s="129"/>
      <c r="AO22" s="130"/>
      <c r="AP22" s="128" t="s">
        <v>337</v>
      </c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30"/>
      <c r="BB22" s="35"/>
      <c r="BC22" s="35"/>
      <c r="BD22" s="35"/>
      <c r="BE22" s="35"/>
      <c r="BF22" s="35"/>
      <c r="BG22" s="35"/>
      <c r="BH22" s="122">
        <f>BH23</f>
        <v>3359100</v>
      </c>
      <c r="BI22" s="124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22">
        <f>BU23</f>
        <v>151668.8</v>
      </c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4"/>
      <c r="CI22" s="122">
        <f t="shared" si="0"/>
        <v>3207431.2</v>
      </c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5"/>
    </row>
    <row r="23" spans="1:98" ht="93" customHeight="1">
      <c r="A23" s="235" t="s">
        <v>161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229" t="s">
        <v>11</v>
      </c>
      <c r="AK23" s="129"/>
      <c r="AL23" s="129"/>
      <c r="AM23" s="129"/>
      <c r="AN23" s="129"/>
      <c r="AO23" s="130"/>
      <c r="AP23" s="128" t="s">
        <v>338</v>
      </c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30"/>
      <c r="BB23" s="35"/>
      <c r="BC23" s="35"/>
      <c r="BD23" s="35"/>
      <c r="BE23" s="35"/>
      <c r="BF23" s="35"/>
      <c r="BG23" s="35"/>
      <c r="BH23" s="122">
        <f>BH24+BH28+BH32+BH34+BH36+BH38+BH40</f>
        <v>3359100</v>
      </c>
      <c r="BI23" s="124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122">
        <f>BU24+BU28+BU32+BU34+BU36+BU38+BU40</f>
        <v>151668.8</v>
      </c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4"/>
      <c r="CI23" s="122">
        <f t="shared" si="0"/>
        <v>3207431.2</v>
      </c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5"/>
    </row>
    <row r="24" spans="1:98" s="121" customFormat="1" ht="126.75" customHeight="1">
      <c r="A24" s="235" t="s">
        <v>258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229" t="s">
        <v>11</v>
      </c>
      <c r="AK24" s="129"/>
      <c r="AL24" s="129"/>
      <c r="AM24" s="129"/>
      <c r="AN24" s="129"/>
      <c r="AO24" s="130"/>
      <c r="AP24" s="128" t="s">
        <v>335</v>
      </c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30"/>
      <c r="BB24" s="35"/>
      <c r="BC24" s="35"/>
      <c r="BD24" s="35"/>
      <c r="BE24" s="35"/>
      <c r="BF24" s="35"/>
      <c r="BG24" s="35"/>
      <c r="BH24" s="122">
        <f>BH25+BH26+BH27</f>
        <v>2873900</v>
      </c>
      <c r="BI24" s="124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122">
        <f>BU25+BU26+BU27</f>
        <v>151558</v>
      </c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4"/>
      <c r="CI24" s="122">
        <f t="shared" si="0"/>
        <v>2722342</v>
      </c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5"/>
    </row>
    <row r="25" spans="1:98" s="46" customFormat="1" ht="25.5" customHeight="1">
      <c r="A25" s="235" t="s">
        <v>281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229" t="s">
        <v>11</v>
      </c>
      <c r="AK25" s="129"/>
      <c r="AL25" s="129"/>
      <c r="AM25" s="129"/>
      <c r="AN25" s="129"/>
      <c r="AO25" s="130"/>
      <c r="AP25" s="128" t="s">
        <v>334</v>
      </c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30"/>
      <c r="BB25" s="35"/>
      <c r="BC25" s="35"/>
      <c r="BD25" s="35"/>
      <c r="BE25" s="35"/>
      <c r="BF25" s="35"/>
      <c r="BG25" s="35"/>
      <c r="BH25" s="122">
        <v>2021000</v>
      </c>
      <c r="BI25" s="124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122">
        <v>117884</v>
      </c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4"/>
      <c r="CI25" s="122">
        <f>BH25-BU25</f>
        <v>1903116</v>
      </c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5"/>
    </row>
    <row r="26" spans="1:98" s="46" customFormat="1" ht="48" customHeight="1">
      <c r="A26" s="235" t="s">
        <v>162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229" t="s">
        <v>11</v>
      </c>
      <c r="AK26" s="129"/>
      <c r="AL26" s="129"/>
      <c r="AM26" s="129"/>
      <c r="AN26" s="129"/>
      <c r="AO26" s="130"/>
      <c r="AP26" s="128" t="s">
        <v>333</v>
      </c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30"/>
      <c r="BB26" s="35"/>
      <c r="BC26" s="35"/>
      <c r="BD26" s="35"/>
      <c r="BE26" s="35"/>
      <c r="BF26" s="35"/>
      <c r="BG26" s="35"/>
      <c r="BH26" s="122">
        <v>242700</v>
      </c>
      <c r="BI26" s="124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122">
        <v>0</v>
      </c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4"/>
      <c r="CI26" s="122">
        <f>BH26-BU26</f>
        <v>242700</v>
      </c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5"/>
    </row>
    <row r="27" spans="1:98" s="46" customFormat="1" ht="57" customHeight="1">
      <c r="A27" s="235" t="s">
        <v>284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229" t="s">
        <v>11</v>
      </c>
      <c r="AK27" s="129"/>
      <c r="AL27" s="129"/>
      <c r="AM27" s="129"/>
      <c r="AN27" s="129"/>
      <c r="AO27" s="130"/>
      <c r="AP27" s="128" t="s">
        <v>332</v>
      </c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30"/>
      <c r="BB27" s="35"/>
      <c r="BC27" s="35"/>
      <c r="BD27" s="35"/>
      <c r="BE27" s="35"/>
      <c r="BF27" s="35"/>
      <c r="BG27" s="35"/>
      <c r="BH27" s="122">
        <v>610200</v>
      </c>
      <c r="BI27" s="124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122">
        <v>33674</v>
      </c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4"/>
      <c r="CI27" s="122">
        <f>BH27-BU27</f>
        <v>576526</v>
      </c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5"/>
    </row>
    <row r="28" spans="1:98" ht="117.75" customHeight="1">
      <c r="A28" s="235" t="s">
        <v>286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229" t="s">
        <v>11</v>
      </c>
      <c r="AK28" s="129"/>
      <c r="AL28" s="129"/>
      <c r="AM28" s="129"/>
      <c r="AN28" s="129"/>
      <c r="AO28" s="130"/>
      <c r="AP28" s="128" t="s">
        <v>331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30"/>
      <c r="BB28" s="35"/>
      <c r="BC28" s="35"/>
      <c r="BD28" s="35"/>
      <c r="BE28" s="35"/>
      <c r="BF28" s="35"/>
      <c r="BG28" s="35"/>
      <c r="BH28" s="122">
        <f>BH29+BH30+BH31</f>
        <v>461500</v>
      </c>
      <c r="BI28" s="124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122">
        <f>BU29+BU30+BU31</f>
        <v>110.8</v>
      </c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4"/>
      <c r="CI28" s="122">
        <f aca="true" t="shared" si="1" ref="CI28:CI33">BH28-BU28</f>
        <v>461389.2</v>
      </c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5"/>
    </row>
    <row r="29" spans="1:98" s="46" customFormat="1" ht="50.25" customHeight="1">
      <c r="A29" s="235" t="s">
        <v>162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229" t="s">
        <v>11</v>
      </c>
      <c r="AK29" s="129"/>
      <c r="AL29" s="129"/>
      <c r="AM29" s="129"/>
      <c r="AN29" s="129"/>
      <c r="AO29" s="130"/>
      <c r="AP29" s="128" t="s">
        <v>330</v>
      </c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30"/>
      <c r="BB29" s="35"/>
      <c r="BC29" s="35"/>
      <c r="BD29" s="35"/>
      <c r="BE29" s="35"/>
      <c r="BF29" s="35"/>
      <c r="BG29" s="35"/>
      <c r="BH29" s="122">
        <v>3000</v>
      </c>
      <c r="BI29" s="124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122">
        <v>0</v>
      </c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4"/>
      <c r="CI29" s="122">
        <f t="shared" si="1"/>
        <v>3000</v>
      </c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5"/>
    </row>
    <row r="30" spans="1:98" s="46" customFormat="1" ht="37.5" customHeight="1">
      <c r="A30" s="245" t="s">
        <v>195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29" t="s">
        <v>11</v>
      </c>
      <c r="AK30" s="129"/>
      <c r="AL30" s="129"/>
      <c r="AM30" s="129"/>
      <c r="AN30" s="129"/>
      <c r="AO30" s="130"/>
      <c r="AP30" s="128" t="s">
        <v>329</v>
      </c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30"/>
      <c r="BB30" s="35"/>
      <c r="BC30" s="35"/>
      <c r="BD30" s="35"/>
      <c r="BE30" s="35"/>
      <c r="BF30" s="35"/>
      <c r="BG30" s="35"/>
      <c r="BH30" s="122">
        <v>452900</v>
      </c>
      <c r="BI30" s="124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122">
        <v>110.8</v>
      </c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4"/>
      <c r="CI30" s="122">
        <f t="shared" si="1"/>
        <v>452789.2</v>
      </c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5"/>
    </row>
    <row r="31" spans="1:98" s="46" customFormat="1" ht="18.75" customHeight="1">
      <c r="A31" s="245" t="s">
        <v>289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29" t="s">
        <v>11</v>
      </c>
      <c r="AK31" s="129"/>
      <c r="AL31" s="129"/>
      <c r="AM31" s="129"/>
      <c r="AN31" s="129"/>
      <c r="AO31" s="130"/>
      <c r="AP31" s="128" t="s">
        <v>328</v>
      </c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30"/>
      <c r="BB31" s="35"/>
      <c r="BC31" s="35"/>
      <c r="BD31" s="35"/>
      <c r="BE31" s="35"/>
      <c r="BF31" s="35"/>
      <c r="BG31" s="35"/>
      <c r="BH31" s="122">
        <v>5600</v>
      </c>
      <c r="BI31" s="124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122">
        <v>0</v>
      </c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4"/>
      <c r="CI31" s="122">
        <f t="shared" si="1"/>
        <v>5600</v>
      </c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5"/>
    </row>
    <row r="32" spans="1:98" ht="117.75" customHeight="1">
      <c r="A32" s="245" t="s">
        <v>165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29" t="s">
        <v>11</v>
      </c>
      <c r="AK32" s="129"/>
      <c r="AL32" s="129"/>
      <c r="AM32" s="129"/>
      <c r="AN32" s="129"/>
      <c r="AO32" s="130"/>
      <c r="AP32" s="128" t="s">
        <v>327</v>
      </c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30"/>
      <c r="BB32" s="50"/>
      <c r="BC32" s="50"/>
      <c r="BD32" s="50"/>
      <c r="BE32" s="50"/>
      <c r="BF32" s="50"/>
      <c r="BG32" s="50"/>
      <c r="BH32" s="122">
        <f>BH33</f>
        <v>20000</v>
      </c>
      <c r="BI32" s="124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122">
        <f>BU33</f>
        <v>0</v>
      </c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4"/>
      <c r="CI32" s="122">
        <f t="shared" si="1"/>
        <v>20000</v>
      </c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5"/>
    </row>
    <row r="33" spans="1:98" ht="43.5" customHeight="1">
      <c r="A33" s="245" t="s">
        <v>195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29" t="s">
        <v>11</v>
      </c>
      <c r="AK33" s="129"/>
      <c r="AL33" s="129"/>
      <c r="AM33" s="129"/>
      <c r="AN33" s="129"/>
      <c r="AO33" s="130"/>
      <c r="AP33" s="128" t="s">
        <v>326</v>
      </c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30"/>
      <c r="BB33" s="50"/>
      <c r="BC33" s="50"/>
      <c r="BD33" s="50"/>
      <c r="BE33" s="50"/>
      <c r="BF33" s="50"/>
      <c r="BG33" s="50"/>
      <c r="BH33" s="122">
        <v>20000</v>
      </c>
      <c r="BI33" s="124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122">
        <v>0</v>
      </c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4"/>
      <c r="CI33" s="122">
        <f t="shared" si="1"/>
        <v>20000</v>
      </c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5"/>
    </row>
    <row r="34" spans="1:98" ht="138.75" customHeight="1">
      <c r="A34" s="235" t="s">
        <v>236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244"/>
      <c r="AJ34" s="128" t="s">
        <v>11</v>
      </c>
      <c r="AK34" s="129"/>
      <c r="AL34" s="129"/>
      <c r="AM34" s="129"/>
      <c r="AN34" s="129"/>
      <c r="AO34" s="130"/>
      <c r="AP34" s="128" t="s">
        <v>325</v>
      </c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30"/>
      <c r="BB34" s="50"/>
      <c r="BC34" s="50"/>
      <c r="BD34" s="50"/>
      <c r="BE34" s="50"/>
      <c r="BF34" s="50"/>
      <c r="BG34" s="50"/>
      <c r="BH34" s="122">
        <f>BH35</f>
        <v>0</v>
      </c>
      <c r="BI34" s="12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122">
        <f>BU35</f>
        <v>0</v>
      </c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4"/>
      <c r="CI34" s="122">
        <f aca="true" t="shared" si="2" ref="CI34:CI39">BH34-BU34</f>
        <v>0</v>
      </c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5"/>
    </row>
    <row r="35" spans="1:98" s="46" customFormat="1" ht="20.25" customHeight="1">
      <c r="A35" s="235" t="s">
        <v>63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244"/>
      <c r="AJ35" s="128" t="s">
        <v>11</v>
      </c>
      <c r="AK35" s="129"/>
      <c r="AL35" s="129"/>
      <c r="AM35" s="129"/>
      <c r="AN35" s="129"/>
      <c r="AO35" s="130"/>
      <c r="AP35" s="128" t="s">
        <v>324</v>
      </c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30"/>
      <c r="BB35" s="50"/>
      <c r="BC35" s="50"/>
      <c r="BD35" s="50"/>
      <c r="BE35" s="50"/>
      <c r="BF35" s="50"/>
      <c r="BG35" s="50"/>
      <c r="BH35" s="122">
        <v>0</v>
      </c>
      <c r="BI35" s="124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122">
        <v>0</v>
      </c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4"/>
      <c r="CI35" s="122">
        <f t="shared" si="2"/>
        <v>0</v>
      </c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5"/>
    </row>
    <row r="36" spans="1:98" ht="145.5" customHeight="1">
      <c r="A36" s="235" t="s">
        <v>237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244"/>
      <c r="AJ36" s="128" t="s">
        <v>11</v>
      </c>
      <c r="AK36" s="129"/>
      <c r="AL36" s="129"/>
      <c r="AM36" s="129"/>
      <c r="AN36" s="129"/>
      <c r="AO36" s="130"/>
      <c r="AP36" s="128" t="s">
        <v>290</v>
      </c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30"/>
      <c r="BB36" s="50"/>
      <c r="BC36" s="50"/>
      <c r="BD36" s="50"/>
      <c r="BE36" s="50"/>
      <c r="BF36" s="50"/>
      <c r="BG36" s="50"/>
      <c r="BH36" s="122">
        <f>BH37</f>
        <v>0</v>
      </c>
      <c r="BI36" s="12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122">
        <f>BU37</f>
        <v>0</v>
      </c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4"/>
      <c r="CI36" s="122">
        <f t="shared" si="2"/>
        <v>0</v>
      </c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5"/>
    </row>
    <row r="37" spans="1:98" s="46" customFormat="1" ht="19.5" customHeight="1">
      <c r="A37" s="235" t="s">
        <v>63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244"/>
      <c r="AJ37" s="128" t="s">
        <v>11</v>
      </c>
      <c r="AK37" s="129"/>
      <c r="AL37" s="129"/>
      <c r="AM37" s="129"/>
      <c r="AN37" s="129"/>
      <c r="AO37" s="130"/>
      <c r="AP37" s="128" t="s">
        <v>291</v>
      </c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30"/>
      <c r="BB37" s="50"/>
      <c r="BC37" s="50"/>
      <c r="BD37" s="50"/>
      <c r="BE37" s="50"/>
      <c r="BF37" s="50"/>
      <c r="BG37" s="50"/>
      <c r="BH37" s="122">
        <v>0</v>
      </c>
      <c r="BI37" s="124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122">
        <v>0</v>
      </c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4"/>
      <c r="CI37" s="122">
        <f t="shared" si="2"/>
        <v>0</v>
      </c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5"/>
    </row>
    <row r="38" spans="1:98" ht="158.25" customHeight="1">
      <c r="A38" s="235" t="s">
        <v>238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244"/>
      <c r="AJ38" s="128" t="s">
        <v>11</v>
      </c>
      <c r="AK38" s="129"/>
      <c r="AL38" s="129"/>
      <c r="AM38" s="129"/>
      <c r="AN38" s="129"/>
      <c r="AO38" s="130"/>
      <c r="AP38" s="128" t="s">
        <v>292</v>
      </c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30"/>
      <c r="BB38" s="50"/>
      <c r="BC38" s="50"/>
      <c r="BD38" s="50"/>
      <c r="BE38" s="50"/>
      <c r="BF38" s="50"/>
      <c r="BG38" s="50"/>
      <c r="BH38" s="122">
        <f>BH39</f>
        <v>0</v>
      </c>
      <c r="BI38" s="12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122">
        <f>BU39</f>
        <v>0</v>
      </c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4"/>
      <c r="CI38" s="122">
        <f t="shared" si="2"/>
        <v>0</v>
      </c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5"/>
    </row>
    <row r="39" spans="1:98" s="46" customFormat="1" ht="19.5" customHeight="1">
      <c r="A39" s="235" t="s">
        <v>63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244"/>
      <c r="AJ39" s="128" t="s">
        <v>11</v>
      </c>
      <c r="AK39" s="129"/>
      <c r="AL39" s="129"/>
      <c r="AM39" s="129"/>
      <c r="AN39" s="129"/>
      <c r="AO39" s="130"/>
      <c r="AP39" s="128" t="s">
        <v>293</v>
      </c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30"/>
      <c r="BB39" s="50"/>
      <c r="BC39" s="50"/>
      <c r="BD39" s="50"/>
      <c r="BE39" s="50"/>
      <c r="BF39" s="50"/>
      <c r="BG39" s="50"/>
      <c r="BH39" s="122">
        <v>0</v>
      </c>
      <c r="BI39" s="124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122">
        <v>0</v>
      </c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4"/>
      <c r="CI39" s="122">
        <f t="shared" si="2"/>
        <v>0</v>
      </c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5"/>
    </row>
    <row r="40" spans="1:98" ht="141.75" customHeight="1">
      <c r="A40" s="235" t="s">
        <v>204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229" t="s">
        <v>11</v>
      </c>
      <c r="AK40" s="129"/>
      <c r="AL40" s="129"/>
      <c r="AM40" s="129"/>
      <c r="AN40" s="129"/>
      <c r="AO40" s="130"/>
      <c r="AP40" s="128" t="s">
        <v>323</v>
      </c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30"/>
      <c r="BB40" s="50"/>
      <c r="BC40" s="50"/>
      <c r="BD40" s="50"/>
      <c r="BE40" s="50"/>
      <c r="BF40" s="50"/>
      <c r="BG40" s="50"/>
      <c r="BH40" s="122">
        <f>BH41</f>
        <v>3700</v>
      </c>
      <c r="BI40" s="12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122">
        <f>BU41</f>
        <v>0</v>
      </c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4"/>
      <c r="CI40" s="122">
        <f aca="true" t="shared" si="3" ref="CI40:CI45">BH40-BU40</f>
        <v>3700</v>
      </c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5"/>
    </row>
    <row r="41" spans="1:98" s="46" customFormat="1" ht="20.25" customHeight="1">
      <c r="A41" s="235" t="s">
        <v>63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229" t="s">
        <v>11</v>
      </c>
      <c r="AK41" s="129"/>
      <c r="AL41" s="129"/>
      <c r="AM41" s="129"/>
      <c r="AN41" s="129"/>
      <c r="AO41" s="130"/>
      <c r="AP41" s="128" t="s">
        <v>322</v>
      </c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30"/>
      <c r="BB41" s="50"/>
      <c r="BC41" s="50"/>
      <c r="BD41" s="50"/>
      <c r="BE41" s="50"/>
      <c r="BF41" s="50"/>
      <c r="BG41" s="50"/>
      <c r="BH41" s="122">
        <v>3700</v>
      </c>
      <c r="BI41" s="124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122">
        <v>0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4"/>
      <c r="CI41" s="122">
        <f t="shared" si="3"/>
        <v>3700</v>
      </c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5"/>
    </row>
    <row r="42" spans="1:98" s="36" customFormat="1" ht="43.5" customHeight="1">
      <c r="A42" s="230" t="s">
        <v>245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9" t="s">
        <v>11</v>
      </c>
      <c r="AK42" s="240"/>
      <c r="AL42" s="241"/>
      <c r="AM42" s="54"/>
      <c r="AN42" s="54"/>
      <c r="AO42" s="54"/>
      <c r="AP42" s="242" t="s">
        <v>321</v>
      </c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1"/>
      <c r="BB42" s="55"/>
      <c r="BC42" s="55"/>
      <c r="BD42" s="55"/>
      <c r="BE42" s="55"/>
      <c r="BF42" s="55"/>
      <c r="BG42" s="55"/>
      <c r="BH42" s="236">
        <f>BH43</f>
        <v>200</v>
      </c>
      <c r="BI42" s="238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236">
        <f>BU43</f>
        <v>0</v>
      </c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8"/>
      <c r="CI42" s="236">
        <f t="shared" si="3"/>
        <v>200</v>
      </c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43"/>
    </row>
    <row r="43" spans="1:98" ht="17.25" customHeight="1">
      <c r="A43" s="230" t="s">
        <v>166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29" t="s">
        <v>11</v>
      </c>
      <c r="AK43" s="129"/>
      <c r="AL43" s="129"/>
      <c r="AM43" s="129"/>
      <c r="AN43" s="129"/>
      <c r="AO43" s="130"/>
      <c r="AP43" s="128" t="s">
        <v>320</v>
      </c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30"/>
      <c r="BB43" s="50"/>
      <c r="BC43" s="50"/>
      <c r="BD43" s="50"/>
      <c r="BE43" s="50"/>
      <c r="BF43" s="50"/>
      <c r="BG43" s="50"/>
      <c r="BH43" s="122">
        <f>BH44</f>
        <v>200</v>
      </c>
      <c r="BI43" s="124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122">
        <f>BU44</f>
        <v>0</v>
      </c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4"/>
      <c r="CI43" s="122">
        <f>BH43-BU43</f>
        <v>200</v>
      </c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5"/>
    </row>
    <row r="44" spans="1:98" ht="141" customHeight="1">
      <c r="A44" s="235" t="s">
        <v>233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229" t="s">
        <v>11</v>
      </c>
      <c r="AK44" s="129"/>
      <c r="AL44" s="129"/>
      <c r="AM44" s="129"/>
      <c r="AN44" s="129"/>
      <c r="AO44" s="130"/>
      <c r="AP44" s="128" t="s">
        <v>319</v>
      </c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30"/>
      <c r="BB44" s="50"/>
      <c r="BC44" s="50"/>
      <c r="BD44" s="50"/>
      <c r="BE44" s="50"/>
      <c r="BF44" s="50"/>
      <c r="BG44" s="50"/>
      <c r="BH44" s="122">
        <f>BH45</f>
        <v>200</v>
      </c>
      <c r="BI44" s="124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122">
        <f>BU45</f>
        <v>0</v>
      </c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4"/>
      <c r="CI44" s="122">
        <f t="shared" si="3"/>
        <v>200</v>
      </c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5"/>
    </row>
    <row r="45" spans="1:98" ht="37.5" customHeight="1">
      <c r="A45" s="245" t="s">
        <v>196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29" t="s">
        <v>11</v>
      </c>
      <c r="AK45" s="129"/>
      <c r="AL45" s="129"/>
      <c r="AM45" s="129"/>
      <c r="AN45" s="129"/>
      <c r="AO45" s="130"/>
      <c r="AP45" s="128" t="s">
        <v>318</v>
      </c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30"/>
      <c r="BB45" s="50"/>
      <c r="BC45" s="50"/>
      <c r="BD45" s="50"/>
      <c r="BE45" s="50"/>
      <c r="BF45" s="50"/>
      <c r="BG45" s="50"/>
      <c r="BH45" s="122">
        <v>200</v>
      </c>
      <c r="BI45" s="124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122">
        <v>0</v>
      </c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4"/>
      <c r="CI45" s="122">
        <f t="shared" si="3"/>
        <v>200</v>
      </c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5"/>
    </row>
    <row r="46" spans="1:98" s="46" customFormat="1" ht="25.5" customHeight="1">
      <c r="A46" s="232" t="s">
        <v>294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 t="s">
        <v>11</v>
      </c>
      <c r="AK46" s="133"/>
      <c r="AL46" s="133"/>
      <c r="AM46" s="133"/>
      <c r="AN46" s="133"/>
      <c r="AO46" s="134"/>
      <c r="AP46" s="132" t="s">
        <v>317</v>
      </c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4"/>
      <c r="BB46" s="62"/>
      <c r="BC46" s="62"/>
      <c r="BD46" s="62"/>
      <c r="BE46" s="62"/>
      <c r="BF46" s="62"/>
      <c r="BG46" s="62"/>
      <c r="BH46" s="136">
        <f>BH47</f>
        <v>507000</v>
      </c>
      <c r="BI46" s="1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136">
        <f>BU47</f>
        <v>0</v>
      </c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8"/>
      <c r="CI46" s="136">
        <f aca="true" t="shared" si="4" ref="CI46:CI53">BH46-BU46</f>
        <v>507000</v>
      </c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9"/>
    </row>
    <row r="47" spans="1:98" ht="37.5" customHeight="1">
      <c r="A47" s="230" t="s">
        <v>245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9" t="s">
        <v>11</v>
      </c>
      <c r="AK47" s="240"/>
      <c r="AL47" s="241"/>
      <c r="AM47" s="54"/>
      <c r="AN47" s="54"/>
      <c r="AO47" s="54"/>
      <c r="AP47" s="242" t="s">
        <v>316</v>
      </c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1"/>
      <c r="BB47" s="55"/>
      <c r="BC47" s="55"/>
      <c r="BD47" s="55"/>
      <c r="BE47" s="55"/>
      <c r="BF47" s="55"/>
      <c r="BG47" s="55"/>
      <c r="BH47" s="236">
        <f>BH48</f>
        <v>507000</v>
      </c>
      <c r="BI47" s="238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236">
        <f>BU48</f>
        <v>0</v>
      </c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8"/>
      <c r="CI47" s="236">
        <f t="shared" si="4"/>
        <v>507000</v>
      </c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43"/>
    </row>
    <row r="48" spans="1:98" ht="18.75" customHeight="1">
      <c r="A48" s="230" t="s">
        <v>166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29" t="s">
        <v>11</v>
      </c>
      <c r="AK48" s="129"/>
      <c r="AL48" s="129"/>
      <c r="AM48" s="129"/>
      <c r="AN48" s="129"/>
      <c r="AO48" s="130"/>
      <c r="AP48" s="128" t="s">
        <v>315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30"/>
      <c r="BB48" s="50"/>
      <c r="BC48" s="50"/>
      <c r="BD48" s="50"/>
      <c r="BE48" s="50"/>
      <c r="BF48" s="50"/>
      <c r="BG48" s="50"/>
      <c r="BH48" s="122">
        <f>BH49</f>
        <v>507000</v>
      </c>
      <c r="BI48" s="124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122">
        <f>BU49</f>
        <v>0</v>
      </c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4"/>
      <c r="CI48" s="122">
        <f t="shared" si="4"/>
        <v>507000</v>
      </c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5"/>
    </row>
    <row r="49" spans="1:98" ht="77.25" customHeight="1">
      <c r="A49" s="235" t="s">
        <v>295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229" t="s">
        <v>11</v>
      </c>
      <c r="AK49" s="129"/>
      <c r="AL49" s="129"/>
      <c r="AM49" s="129"/>
      <c r="AN49" s="129"/>
      <c r="AO49" s="130"/>
      <c r="AP49" s="128" t="s">
        <v>314</v>
      </c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30"/>
      <c r="BB49" s="50"/>
      <c r="BC49" s="50"/>
      <c r="BD49" s="50"/>
      <c r="BE49" s="50"/>
      <c r="BF49" s="50"/>
      <c r="BG49" s="50"/>
      <c r="BH49" s="122">
        <f>BH50</f>
        <v>507000</v>
      </c>
      <c r="BI49" s="124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122">
        <f>BU50</f>
        <v>0</v>
      </c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4"/>
      <c r="CI49" s="122">
        <f t="shared" si="4"/>
        <v>507000</v>
      </c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5"/>
    </row>
    <row r="50" spans="1:98" ht="36.75" customHeight="1">
      <c r="A50" s="245" t="s">
        <v>196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29" t="s">
        <v>11</v>
      </c>
      <c r="AK50" s="129"/>
      <c r="AL50" s="129"/>
      <c r="AM50" s="129"/>
      <c r="AN50" s="129"/>
      <c r="AO50" s="130"/>
      <c r="AP50" s="128" t="s">
        <v>313</v>
      </c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30"/>
      <c r="BB50" s="50"/>
      <c r="BC50" s="50"/>
      <c r="BD50" s="50"/>
      <c r="BE50" s="50"/>
      <c r="BF50" s="50"/>
      <c r="BG50" s="50"/>
      <c r="BH50" s="122">
        <v>507000</v>
      </c>
      <c r="BI50" s="124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122">
        <v>0</v>
      </c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4"/>
      <c r="CI50" s="122">
        <f t="shared" si="4"/>
        <v>507000</v>
      </c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5"/>
    </row>
    <row r="51" spans="1:98" ht="25.5" customHeight="1">
      <c r="A51" s="247" t="s">
        <v>78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234" t="s">
        <v>11</v>
      </c>
      <c r="AK51" s="133"/>
      <c r="AL51" s="134"/>
      <c r="AM51" s="16"/>
      <c r="AN51" s="16"/>
      <c r="AO51" s="16"/>
      <c r="AP51" s="132" t="s">
        <v>312</v>
      </c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4"/>
      <c r="BB51" s="62"/>
      <c r="BC51" s="62"/>
      <c r="BD51" s="62"/>
      <c r="BE51" s="62"/>
      <c r="BF51" s="62"/>
      <c r="BG51" s="62"/>
      <c r="BH51" s="136">
        <f>BH52+BH57</f>
        <v>66800</v>
      </c>
      <c r="BI51" s="138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136">
        <f>BU52+BU57</f>
        <v>2600</v>
      </c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8"/>
      <c r="CI51" s="136">
        <f t="shared" si="4"/>
        <v>64200</v>
      </c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9"/>
    </row>
    <row r="52" spans="1:98" ht="27.75" customHeight="1">
      <c r="A52" s="235" t="s">
        <v>251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229" t="s">
        <v>11</v>
      </c>
      <c r="AK52" s="129"/>
      <c r="AL52" s="130"/>
      <c r="AM52" s="15"/>
      <c r="AN52" s="15"/>
      <c r="AO52" s="15"/>
      <c r="AP52" s="128" t="s">
        <v>311</v>
      </c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30"/>
      <c r="BB52" s="50"/>
      <c r="BC52" s="50"/>
      <c r="BD52" s="50"/>
      <c r="BE52" s="50"/>
      <c r="BF52" s="50"/>
      <c r="BG52" s="50"/>
      <c r="BH52" s="122">
        <f>BH53</f>
        <v>46800</v>
      </c>
      <c r="BI52" s="12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122">
        <f>BU53</f>
        <v>2600</v>
      </c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4"/>
      <c r="CI52" s="122">
        <f t="shared" si="4"/>
        <v>44200</v>
      </c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5"/>
    </row>
    <row r="53" spans="1:98" ht="63.75" customHeight="1">
      <c r="A53" s="235" t="s">
        <v>260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229" t="s">
        <v>11</v>
      </c>
      <c r="AK53" s="129"/>
      <c r="AL53" s="130"/>
      <c r="AM53" s="15"/>
      <c r="AN53" s="15"/>
      <c r="AO53" s="15"/>
      <c r="AP53" s="128" t="s">
        <v>310</v>
      </c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30"/>
      <c r="BB53" s="50"/>
      <c r="BC53" s="50"/>
      <c r="BD53" s="50"/>
      <c r="BE53" s="50"/>
      <c r="BF53" s="50"/>
      <c r="BG53" s="50"/>
      <c r="BH53" s="122">
        <f>BH54</f>
        <v>46800</v>
      </c>
      <c r="BI53" s="12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122">
        <f>BU54</f>
        <v>2600</v>
      </c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4"/>
      <c r="CI53" s="122">
        <f t="shared" si="4"/>
        <v>44200</v>
      </c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5"/>
    </row>
    <row r="54" spans="1:98" ht="92.25" customHeight="1">
      <c r="A54" s="235" t="s">
        <v>259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229" t="s">
        <v>11</v>
      </c>
      <c r="AK54" s="129"/>
      <c r="AL54" s="130"/>
      <c r="AM54" s="15"/>
      <c r="AN54" s="15"/>
      <c r="AO54" s="15"/>
      <c r="AP54" s="128" t="s">
        <v>309</v>
      </c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30"/>
      <c r="BB54" s="50"/>
      <c r="BC54" s="50"/>
      <c r="BD54" s="50"/>
      <c r="BE54" s="50"/>
      <c r="BF54" s="50"/>
      <c r="BG54" s="50"/>
      <c r="BH54" s="122">
        <f>BH55+BH56</f>
        <v>46800</v>
      </c>
      <c r="BI54" s="12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122">
        <f>BU55+BU56</f>
        <v>2600</v>
      </c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4"/>
      <c r="CI54" s="122">
        <f aca="true" t="shared" si="5" ref="CI54:CI60">BH54-BU54</f>
        <v>44200</v>
      </c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5"/>
    </row>
    <row r="55" spans="1:98" ht="40.5" customHeight="1">
      <c r="A55" s="235" t="s">
        <v>163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229" t="s">
        <v>11</v>
      </c>
      <c r="AK55" s="129"/>
      <c r="AL55" s="130"/>
      <c r="AM55" s="15"/>
      <c r="AN55" s="15"/>
      <c r="AO55" s="15"/>
      <c r="AP55" s="128" t="s">
        <v>308</v>
      </c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30"/>
      <c r="BB55" s="50"/>
      <c r="BC55" s="50"/>
      <c r="BD55" s="50"/>
      <c r="BE55" s="50"/>
      <c r="BF55" s="50"/>
      <c r="BG55" s="50"/>
      <c r="BH55" s="122">
        <v>41800</v>
      </c>
      <c r="BI55" s="12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122">
        <v>2600</v>
      </c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4"/>
      <c r="CI55" s="122">
        <f t="shared" si="5"/>
        <v>39200</v>
      </c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5"/>
    </row>
    <row r="56" spans="1:98" ht="26.25" customHeight="1">
      <c r="A56" s="235" t="s">
        <v>139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229" t="s">
        <v>11</v>
      </c>
      <c r="AK56" s="129"/>
      <c r="AL56" s="129"/>
      <c r="AM56" s="129"/>
      <c r="AN56" s="129"/>
      <c r="AO56" s="130"/>
      <c r="AP56" s="128" t="s">
        <v>307</v>
      </c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30"/>
      <c r="BB56" s="50"/>
      <c r="BC56" s="50"/>
      <c r="BD56" s="50"/>
      <c r="BE56" s="50"/>
      <c r="BF56" s="50"/>
      <c r="BG56" s="50"/>
      <c r="BH56" s="122">
        <v>5000</v>
      </c>
      <c r="BI56" s="12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122">
        <v>0</v>
      </c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4"/>
      <c r="CI56" s="122">
        <f t="shared" si="5"/>
        <v>5000</v>
      </c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5"/>
    </row>
    <row r="57" spans="1:98" s="36" customFormat="1" ht="42" customHeight="1">
      <c r="A57" s="230" t="s">
        <v>245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9" t="s">
        <v>11</v>
      </c>
      <c r="AK57" s="240"/>
      <c r="AL57" s="241"/>
      <c r="AM57" s="54"/>
      <c r="AN57" s="54"/>
      <c r="AO57" s="54"/>
      <c r="AP57" s="242" t="s">
        <v>306</v>
      </c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1"/>
      <c r="BB57" s="55"/>
      <c r="BC57" s="55"/>
      <c r="BD57" s="55"/>
      <c r="BE57" s="55"/>
      <c r="BF57" s="55"/>
      <c r="BG57" s="55"/>
      <c r="BH57" s="236">
        <f>BH58</f>
        <v>20000</v>
      </c>
      <c r="BI57" s="238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236">
        <f>BU58</f>
        <v>0</v>
      </c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8"/>
      <c r="CI57" s="236">
        <f t="shared" si="5"/>
        <v>20000</v>
      </c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43"/>
    </row>
    <row r="58" spans="1:98" s="36" customFormat="1" ht="17.25" customHeight="1">
      <c r="A58" s="230" t="s">
        <v>166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9" t="s">
        <v>11</v>
      </c>
      <c r="AK58" s="240"/>
      <c r="AL58" s="241"/>
      <c r="AM58" s="54"/>
      <c r="AN58" s="54"/>
      <c r="AO58" s="54"/>
      <c r="AP58" s="242" t="s">
        <v>305</v>
      </c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1"/>
      <c r="BB58" s="55"/>
      <c r="BC58" s="55"/>
      <c r="BD58" s="55"/>
      <c r="BE58" s="55"/>
      <c r="BF58" s="55"/>
      <c r="BG58" s="55"/>
      <c r="BH58" s="236">
        <f>BH60</f>
        <v>20000</v>
      </c>
      <c r="BI58" s="238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236">
        <f>BU60</f>
        <v>0</v>
      </c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8"/>
      <c r="CI58" s="236">
        <f>BH58-BU58</f>
        <v>20000</v>
      </c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43"/>
    </row>
    <row r="59" spans="1:98" ht="97.5" customHeight="1">
      <c r="A59" s="245" t="s">
        <v>234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29" t="s">
        <v>11</v>
      </c>
      <c r="AK59" s="129"/>
      <c r="AL59" s="129"/>
      <c r="AM59" s="129"/>
      <c r="AN59" s="129"/>
      <c r="AO59" s="130"/>
      <c r="AP59" s="128" t="s">
        <v>304</v>
      </c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30"/>
      <c r="BB59" s="50"/>
      <c r="BC59" s="50"/>
      <c r="BD59" s="50"/>
      <c r="BE59" s="50"/>
      <c r="BF59" s="50"/>
      <c r="BG59" s="50"/>
      <c r="BH59" s="122">
        <f>BH60</f>
        <v>20000</v>
      </c>
      <c r="BI59" s="124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122">
        <f>BU60</f>
        <v>0</v>
      </c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4"/>
      <c r="CI59" s="122">
        <f t="shared" si="5"/>
        <v>20000</v>
      </c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5"/>
    </row>
    <row r="60" spans="1:98" ht="36.75" customHeight="1">
      <c r="A60" s="245" t="s">
        <v>163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29" t="s">
        <v>11</v>
      </c>
      <c r="AK60" s="129"/>
      <c r="AL60" s="129"/>
      <c r="AM60" s="129"/>
      <c r="AN60" s="129"/>
      <c r="AO60" s="130"/>
      <c r="AP60" s="128" t="s">
        <v>303</v>
      </c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30"/>
      <c r="BB60" s="50"/>
      <c r="BC60" s="50"/>
      <c r="BD60" s="50"/>
      <c r="BE60" s="50"/>
      <c r="BF60" s="50"/>
      <c r="BG60" s="50"/>
      <c r="BH60" s="122">
        <v>20000</v>
      </c>
      <c r="BI60" s="124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122">
        <v>0</v>
      </c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4"/>
      <c r="CI60" s="122">
        <f t="shared" si="5"/>
        <v>20000</v>
      </c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5"/>
    </row>
    <row r="61" spans="1:98" s="40" customFormat="1" ht="18" customHeight="1">
      <c r="A61" s="230" t="s">
        <v>191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9" t="s">
        <v>11</v>
      </c>
      <c r="AK61" s="240"/>
      <c r="AL61" s="241"/>
      <c r="AM61" s="54"/>
      <c r="AN61" s="54"/>
      <c r="AO61" s="54"/>
      <c r="AP61" s="242" t="s">
        <v>302</v>
      </c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1"/>
      <c r="BB61" s="55"/>
      <c r="BC61" s="55"/>
      <c r="BD61" s="55"/>
      <c r="BE61" s="55"/>
      <c r="BF61" s="55"/>
      <c r="BG61" s="55"/>
      <c r="BH61" s="236">
        <f>BH62</f>
        <v>174800</v>
      </c>
      <c r="BI61" s="238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236">
        <f>BU62</f>
        <v>0</v>
      </c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8"/>
      <c r="CI61" s="236">
        <f aca="true" t="shared" si="6" ref="CI61:CI69">BH61-BU61</f>
        <v>174800</v>
      </c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43"/>
    </row>
    <row r="62" spans="1:98" s="46" customFormat="1" ht="24.75" customHeight="1">
      <c r="A62" s="247" t="s">
        <v>79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234" t="s">
        <v>11</v>
      </c>
      <c r="AK62" s="133"/>
      <c r="AL62" s="134"/>
      <c r="AM62" s="16"/>
      <c r="AN62" s="16"/>
      <c r="AO62" s="16"/>
      <c r="AP62" s="132" t="s">
        <v>301</v>
      </c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4"/>
      <c r="BB62" s="62"/>
      <c r="BC62" s="62"/>
      <c r="BD62" s="62"/>
      <c r="BE62" s="62"/>
      <c r="BF62" s="62"/>
      <c r="BG62" s="62"/>
      <c r="BH62" s="136">
        <f>BH63</f>
        <v>174800</v>
      </c>
      <c r="BI62" s="138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136">
        <f>BU63</f>
        <v>0</v>
      </c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8"/>
      <c r="CI62" s="136">
        <f t="shared" si="6"/>
        <v>174800</v>
      </c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9"/>
    </row>
    <row r="63" spans="1:98" s="36" customFormat="1" ht="39.75" customHeight="1">
      <c r="A63" s="230" t="s">
        <v>245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9" t="s">
        <v>11</v>
      </c>
      <c r="AK63" s="240"/>
      <c r="AL63" s="241"/>
      <c r="AM63" s="54"/>
      <c r="AN63" s="54"/>
      <c r="AO63" s="54"/>
      <c r="AP63" s="242" t="s">
        <v>300</v>
      </c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1"/>
      <c r="BB63" s="55"/>
      <c r="BC63" s="55"/>
      <c r="BD63" s="55"/>
      <c r="BE63" s="55"/>
      <c r="BF63" s="55"/>
      <c r="BG63" s="55"/>
      <c r="BH63" s="236">
        <f>BH64</f>
        <v>174800</v>
      </c>
      <c r="BI63" s="238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236">
        <f>BU64</f>
        <v>0</v>
      </c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8"/>
      <c r="CI63" s="236">
        <f t="shared" si="6"/>
        <v>174800</v>
      </c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43"/>
    </row>
    <row r="64" spans="1:98" s="36" customFormat="1" ht="17.25" customHeight="1">
      <c r="A64" s="230" t="s">
        <v>166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9" t="s">
        <v>11</v>
      </c>
      <c r="AK64" s="240"/>
      <c r="AL64" s="241"/>
      <c r="AM64" s="54"/>
      <c r="AN64" s="54"/>
      <c r="AO64" s="54"/>
      <c r="AP64" s="242" t="s">
        <v>299</v>
      </c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1"/>
      <c r="BB64" s="55"/>
      <c r="BC64" s="55"/>
      <c r="BD64" s="55"/>
      <c r="BE64" s="55"/>
      <c r="BF64" s="55"/>
      <c r="BG64" s="55"/>
      <c r="BH64" s="236">
        <f>BH65</f>
        <v>174800</v>
      </c>
      <c r="BI64" s="238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236">
        <f>BU65</f>
        <v>0</v>
      </c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8"/>
      <c r="CI64" s="236">
        <f t="shared" si="6"/>
        <v>174800</v>
      </c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43"/>
    </row>
    <row r="65" spans="1:98" ht="83.25" customHeight="1">
      <c r="A65" s="245" t="s">
        <v>235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29" t="s">
        <v>11</v>
      </c>
      <c r="AK65" s="129"/>
      <c r="AL65" s="130"/>
      <c r="AM65" s="15"/>
      <c r="AN65" s="15"/>
      <c r="AO65" s="15"/>
      <c r="AP65" s="128" t="s">
        <v>298</v>
      </c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30"/>
      <c r="BB65" s="50"/>
      <c r="BC65" s="50"/>
      <c r="BD65" s="50"/>
      <c r="BE65" s="50"/>
      <c r="BF65" s="50"/>
      <c r="BG65" s="50"/>
      <c r="BH65" s="122">
        <f>BH66+BH67</f>
        <v>174800</v>
      </c>
      <c r="BI65" s="12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122">
        <f>BU66+BU67</f>
        <v>0</v>
      </c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4"/>
      <c r="CI65" s="122">
        <f t="shared" si="6"/>
        <v>174800</v>
      </c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5"/>
    </row>
    <row r="66" spans="1:98" s="46" customFormat="1" ht="32.25" customHeight="1">
      <c r="A66" s="235" t="s">
        <v>281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229" t="s">
        <v>11</v>
      </c>
      <c r="AK66" s="129"/>
      <c r="AL66" s="130"/>
      <c r="AM66" s="15"/>
      <c r="AN66" s="15"/>
      <c r="AO66" s="15"/>
      <c r="AP66" s="128" t="s">
        <v>297</v>
      </c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30"/>
      <c r="BB66" s="50"/>
      <c r="BC66" s="50"/>
      <c r="BD66" s="50"/>
      <c r="BE66" s="50"/>
      <c r="BF66" s="50"/>
      <c r="BG66" s="50"/>
      <c r="BH66" s="122">
        <v>134500</v>
      </c>
      <c r="BI66" s="12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122">
        <v>0</v>
      </c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4"/>
      <c r="CI66" s="122">
        <f t="shared" si="6"/>
        <v>134500</v>
      </c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5"/>
    </row>
    <row r="67" spans="1:98" ht="57.75" customHeight="1">
      <c r="A67" s="235" t="s">
        <v>284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229" t="s">
        <v>11</v>
      </c>
      <c r="AK67" s="129"/>
      <c r="AL67" s="130"/>
      <c r="AM67" s="15"/>
      <c r="AN67" s="15"/>
      <c r="AO67" s="15"/>
      <c r="AP67" s="128" t="s">
        <v>296</v>
      </c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30"/>
      <c r="BB67" s="50"/>
      <c r="BC67" s="50"/>
      <c r="BD67" s="50"/>
      <c r="BE67" s="50"/>
      <c r="BF67" s="50"/>
      <c r="BG67" s="50"/>
      <c r="BH67" s="122">
        <v>40300</v>
      </c>
      <c r="BI67" s="12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122">
        <v>0</v>
      </c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4"/>
      <c r="CI67" s="122">
        <f t="shared" si="6"/>
        <v>40300</v>
      </c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5"/>
    </row>
    <row r="68" spans="1:98" s="40" customFormat="1" ht="42" customHeight="1">
      <c r="A68" s="230" t="s">
        <v>190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9" t="s">
        <v>11</v>
      </c>
      <c r="AK68" s="240"/>
      <c r="AL68" s="240"/>
      <c r="AM68" s="240"/>
      <c r="AN68" s="240"/>
      <c r="AO68" s="241"/>
      <c r="AP68" s="242" t="s">
        <v>339</v>
      </c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1"/>
      <c r="BB68" s="55"/>
      <c r="BC68" s="55"/>
      <c r="BD68" s="55"/>
      <c r="BE68" s="55"/>
      <c r="BF68" s="55"/>
      <c r="BG68" s="55"/>
      <c r="BH68" s="236">
        <f>BH69</f>
        <v>274400</v>
      </c>
      <c r="BI68" s="238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236">
        <f>BU69</f>
        <v>0</v>
      </c>
      <c r="BV68" s="237"/>
      <c r="BW68" s="237"/>
      <c r="BX68" s="237"/>
      <c r="BY68" s="237"/>
      <c r="BZ68" s="237"/>
      <c r="CA68" s="237"/>
      <c r="CB68" s="237"/>
      <c r="CC68" s="237"/>
      <c r="CD68" s="237"/>
      <c r="CE68" s="237"/>
      <c r="CF68" s="237"/>
      <c r="CG68" s="237"/>
      <c r="CH68" s="238"/>
      <c r="CI68" s="236">
        <f t="shared" si="6"/>
        <v>274400</v>
      </c>
      <c r="CJ68" s="237"/>
      <c r="CK68" s="237"/>
      <c r="CL68" s="237"/>
      <c r="CM68" s="237"/>
      <c r="CN68" s="237"/>
      <c r="CO68" s="237"/>
      <c r="CP68" s="237"/>
      <c r="CQ68" s="237"/>
      <c r="CR68" s="237"/>
      <c r="CS68" s="237"/>
      <c r="CT68" s="243"/>
    </row>
    <row r="69" spans="1:98" s="46" customFormat="1" ht="50.25" customHeight="1">
      <c r="A69" s="232" t="s">
        <v>115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4" t="s">
        <v>11</v>
      </c>
      <c r="AK69" s="133"/>
      <c r="AL69" s="133"/>
      <c r="AM69" s="133"/>
      <c r="AN69" s="133"/>
      <c r="AO69" s="134"/>
      <c r="AP69" s="132" t="s">
        <v>340</v>
      </c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4"/>
      <c r="BB69" s="62"/>
      <c r="BC69" s="62"/>
      <c r="BD69" s="62"/>
      <c r="BE69" s="62"/>
      <c r="BF69" s="62"/>
      <c r="BG69" s="62"/>
      <c r="BH69" s="136">
        <f>BH70+BI74</f>
        <v>274400</v>
      </c>
      <c r="BI69" s="138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136">
        <f>BU70+BU74</f>
        <v>0</v>
      </c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8"/>
      <c r="CI69" s="136">
        <f t="shared" si="6"/>
        <v>274400</v>
      </c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9"/>
    </row>
    <row r="70" spans="1:98" s="46" customFormat="1" ht="39" customHeight="1">
      <c r="A70" s="245" t="s">
        <v>341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29" t="s">
        <v>11</v>
      </c>
      <c r="AK70" s="129"/>
      <c r="AL70" s="129"/>
      <c r="AM70" s="129"/>
      <c r="AN70" s="129"/>
      <c r="AO70" s="130"/>
      <c r="AP70" s="128" t="s">
        <v>347</v>
      </c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30"/>
      <c r="BB70" s="50"/>
      <c r="BC70" s="50"/>
      <c r="BD70" s="50"/>
      <c r="BE70" s="50"/>
      <c r="BF70" s="50"/>
      <c r="BG70" s="50"/>
      <c r="BH70" s="122">
        <f>BI71</f>
        <v>2700</v>
      </c>
      <c r="BI70" s="12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122">
        <f>BU71</f>
        <v>0</v>
      </c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4"/>
      <c r="CI70" s="122">
        <f>BH70-BU70</f>
        <v>2700</v>
      </c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5"/>
    </row>
    <row r="71" spans="1:98" ht="75" customHeight="1">
      <c r="A71" s="51"/>
      <c r="B71" s="48"/>
      <c r="C71" s="48"/>
      <c r="D71" s="48"/>
      <c r="E71" s="127" t="s">
        <v>342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229" t="s">
        <v>11</v>
      </c>
      <c r="AK71" s="129"/>
      <c r="AL71" s="129"/>
      <c r="AM71" s="20"/>
      <c r="AN71" s="20"/>
      <c r="AO71" s="21"/>
      <c r="AP71" s="128" t="s">
        <v>346</v>
      </c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30"/>
      <c r="BB71" s="50"/>
      <c r="BC71" s="50"/>
      <c r="BD71" s="50"/>
      <c r="BE71" s="50"/>
      <c r="BF71" s="50"/>
      <c r="BG71" s="50"/>
      <c r="BH71" s="32"/>
      <c r="BI71" s="33">
        <f>BI72</f>
        <v>2700</v>
      </c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122">
        <f>BU72</f>
        <v>0</v>
      </c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4"/>
      <c r="CI71" s="122">
        <f>BI71-BU71</f>
        <v>2700</v>
      </c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5"/>
    </row>
    <row r="72" spans="1:98" ht="119.25" customHeight="1">
      <c r="A72" s="51"/>
      <c r="B72" s="48"/>
      <c r="C72" s="48"/>
      <c r="D72" s="48"/>
      <c r="E72" s="127" t="s">
        <v>343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229" t="s">
        <v>11</v>
      </c>
      <c r="AK72" s="129"/>
      <c r="AL72" s="130"/>
      <c r="AM72" s="15"/>
      <c r="AN72" s="15"/>
      <c r="AO72" s="15"/>
      <c r="AP72" s="128" t="s">
        <v>345</v>
      </c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30"/>
      <c r="BB72" s="50"/>
      <c r="BC72" s="50"/>
      <c r="BD72" s="50"/>
      <c r="BE72" s="50"/>
      <c r="BF72" s="50"/>
      <c r="BG72" s="50"/>
      <c r="BH72" s="32"/>
      <c r="BI72" s="33">
        <f>BH73</f>
        <v>2700</v>
      </c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122">
        <f>BU73</f>
        <v>0</v>
      </c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4"/>
      <c r="CI72" s="122">
        <f>BI72-BU72</f>
        <v>2700</v>
      </c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5"/>
    </row>
    <row r="73" spans="1:98" ht="34.5" customHeight="1">
      <c r="A73" s="235" t="s">
        <v>163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229" t="s">
        <v>11</v>
      </c>
      <c r="AK73" s="129"/>
      <c r="AL73" s="130"/>
      <c r="AM73" s="15"/>
      <c r="AN73" s="15"/>
      <c r="AO73" s="15"/>
      <c r="AP73" s="128" t="s">
        <v>344</v>
      </c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30"/>
      <c r="BB73" s="50"/>
      <c r="BC73" s="50"/>
      <c r="BD73" s="50"/>
      <c r="BE73" s="50"/>
      <c r="BF73" s="50"/>
      <c r="BG73" s="50"/>
      <c r="BH73" s="122">
        <v>2700</v>
      </c>
      <c r="BI73" s="12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122">
        <v>0</v>
      </c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4"/>
      <c r="CI73" s="122">
        <f>BH73-BU73</f>
        <v>2700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5"/>
    </row>
    <row r="74" spans="1:98" ht="59.25" customHeight="1">
      <c r="A74" s="51"/>
      <c r="B74" s="48"/>
      <c r="C74" s="48"/>
      <c r="D74" s="48"/>
      <c r="E74" s="127" t="s">
        <v>252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229" t="s">
        <v>11</v>
      </c>
      <c r="AK74" s="129"/>
      <c r="AL74" s="129"/>
      <c r="AM74" s="20"/>
      <c r="AN74" s="20"/>
      <c r="AO74" s="21"/>
      <c r="AP74" s="128" t="s">
        <v>348</v>
      </c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30"/>
      <c r="BB74" s="50"/>
      <c r="BC74" s="50"/>
      <c r="BD74" s="50"/>
      <c r="BE74" s="50"/>
      <c r="BF74" s="50"/>
      <c r="BG74" s="50"/>
      <c r="BH74" s="32"/>
      <c r="BI74" s="33">
        <f>BI75+BI78+BI85</f>
        <v>271700</v>
      </c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122">
        <f>BU75+BU78+BU85</f>
        <v>0</v>
      </c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4"/>
      <c r="CI74" s="122">
        <f>BI74-BU74</f>
        <v>271700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5"/>
    </row>
    <row r="75" spans="1:98" ht="73.5" customHeight="1">
      <c r="A75" s="51"/>
      <c r="B75" s="48"/>
      <c r="C75" s="48"/>
      <c r="D75" s="48"/>
      <c r="E75" s="127" t="s">
        <v>349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229" t="s">
        <v>11</v>
      </c>
      <c r="AK75" s="129"/>
      <c r="AL75" s="129"/>
      <c r="AM75" s="20"/>
      <c r="AN75" s="20"/>
      <c r="AO75" s="21"/>
      <c r="AP75" s="128" t="s">
        <v>353</v>
      </c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30"/>
      <c r="BB75" s="50"/>
      <c r="BC75" s="50"/>
      <c r="BD75" s="50"/>
      <c r="BE75" s="50"/>
      <c r="BF75" s="50"/>
      <c r="BG75" s="50"/>
      <c r="BH75" s="32"/>
      <c r="BI75" s="33">
        <f>BI76</f>
        <v>1000</v>
      </c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122">
        <f>BU76</f>
        <v>0</v>
      </c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4"/>
      <c r="CI75" s="122">
        <f>BI75-BU75</f>
        <v>1000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5"/>
    </row>
    <row r="76" spans="1:98" ht="90" customHeight="1">
      <c r="A76" s="51"/>
      <c r="B76" s="48"/>
      <c r="C76" s="48"/>
      <c r="D76" s="48"/>
      <c r="E76" s="127" t="s">
        <v>350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229" t="s">
        <v>11</v>
      </c>
      <c r="AK76" s="129"/>
      <c r="AL76" s="129"/>
      <c r="AM76" s="20"/>
      <c r="AN76" s="20"/>
      <c r="AO76" s="21"/>
      <c r="AP76" s="128" t="s">
        <v>352</v>
      </c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30"/>
      <c r="BB76" s="50"/>
      <c r="BC76" s="50"/>
      <c r="BD76" s="50"/>
      <c r="BE76" s="50"/>
      <c r="BF76" s="50"/>
      <c r="BG76" s="50"/>
      <c r="BH76" s="32"/>
      <c r="BI76" s="33">
        <f>BH77</f>
        <v>1000</v>
      </c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122">
        <f>BU77</f>
        <v>0</v>
      </c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4"/>
      <c r="CI76" s="122">
        <f>BI76-BU76</f>
        <v>1000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5"/>
    </row>
    <row r="77" spans="1:98" ht="39.75" customHeight="1">
      <c r="A77" s="235" t="s">
        <v>195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229" t="s">
        <v>11</v>
      </c>
      <c r="AK77" s="129"/>
      <c r="AL77" s="130"/>
      <c r="AM77" s="15"/>
      <c r="AN77" s="15"/>
      <c r="AO77" s="15"/>
      <c r="AP77" s="128" t="s">
        <v>351</v>
      </c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30"/>
      <c r="BB77" s="50"/>
      <c r="BC77" s="50"/>
      <c r="BD77" s="50"/>
      <c r="BE77" s="50"/>
      <c r="BF77" s="50"/>
      <c r="BG77" s="50"/>
      <c r="BH77" s="122">
        <v>1000</v>
      </c>
      <c r="BI77" s="12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122">
        <v>0</v>
      </c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4"/>
      <c r="CI77" s="122">
        <f>BH77-BU77</f>
        <v>1000</v>
      </c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5"/>
    </row>
    <row r="78" spans="1:98" ht="87" customHeight="1">
      <c r="A78" s="51"/>
      <c r="B78" s="48"/>
      <c r="C78" s="48"/>
      <c r="D78" s="48"/>
      <c r="E78" s="127" t="s">
        <v>168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229" t="s">
        <v>11</v>
      </c>
      <c r="AK78" s="129"/>
      <c r="AL78" s="129"/>
      <c r="AM78" s="20"/>
      <c r="AN78" s="20"/>
      <c r="AO78" s="21"/>
      <c r="AP78" s="128" t="s">
        <v>355</v>
      </c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30"/>
      <c r="BB78" s="50"/>
      <c r="BC78" s="50"/>
      <c r="BD78" s="50"/>
      <c r="BE78" s="50"/>
      <c r="BF78" s="50"/>
      <c r="BG78" s="50"/>
      <c r="BH78" s="32"/>
      <c r="BI78" s="33">
        <f>BI79+BI81+BI83</f>
        <v>269700</v>
      </c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122">
        <f>BU79+BU81+BU83</f>
        <v>0</v>
      </c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4"/>
      <c r="CI78" s="122">
        <f>BI78-BU78</f>
        <v>269700</v>
      </c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5"/>
    </row>
    <row r="79" spans="1:98" ht="110.25" customHeight="1">
      <c r="A79" s="51"/>
      <c r="B79" s="48"/>
      <c r="C79" s="48"/>
      <c r="D79" s="48"/>
      <c r="E79" s="127" t="s">
        <v>167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229" t="s">
        <v>11</v>
      </c>
      <c r="AK79" s="129"/>
      <c r="AL79" s="129"/>
      <c r="AM79" s="20"/>
      <c r="AN79" s="20"/>
      <c r="AO79" s="21"/>
      <c r="AP79" s="128" t="s">
        <v>356</v>
      </c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30"/>
      <c r="BB79" s="50"/>
      <c r="BC79" s="50"/>
      <c r="BD79" s="50"/>
      <c r="BE79" s="50"/>
      <c r="BF79" s="50"/>
      <c r="BG79" s="50"/>
      <c r="BH79" s="32"/>
      <c r="BI79" s="33">
        <f>BH80</f>
        <v>9000</v>
      </c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122">
        <f>BU80</f>
        <v>0</v>
      </c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4"/>
      <c r="CI79" s="122">
        <f>BI79-BU79</f>
        <v>9000</v>
      </c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5"/>
    </row>
    <row r="80" spans="1:98" ht="36" customHeight="1">
      <c r="A80" s="235" t="s">
        <v>195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229" t="s">
        <v>11</v>
      </c>
      <c r="AK80" s="129"/>
      <c r="AL80" s="130"/>
      <c r="AM80" s="15"/>
      <c r="AN80" s="15"/>
      <c r="AO80" s="15"/>
      <c r="AP80" s="128" t="s">
        <v>354</v>
      </c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30"/>
      <c r="BB80" s="50"/>
      <c r="BC80" s="50"/>
      <c r="BD80" s="50"/>
      <c r="BE80" s="50"/>
      <c r="BF80" s="50"/>
      <c r="BG80" s="50"/>
      <c r="BH80" s="122">
        <v>9000</v>
      </c>
      <c r="BI80" s="12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122">
        <v>0</v>
      </c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4"/>
      <c r="CI80" s="122">
        <f>BH80-BU80</f>
        <v>9000</v>
      </c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5"/>
    </row>
    <row r="81" spans="1:98" ht="105" customHeight="1">
      <c r="A81" s="51"/>
      <c r="B81" s="48"/>
      <c r="C81" s="48"/>
      <c r="D81" s="48"/>
      <c r="E81" s="127" t="s">
        <v>169</v>
      </c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229" t="s">
        <v>11</v>
      </c>
      <c r="AK81" s="129"/>
      <c r="AL81" s="129"/>
      <c r="AM81" s="20"/>
      <c r="AN81" s="20"/>
      <c r="AO81" s="21"/>
      <c r="AP81" s="128" t="s">
        <v>358</v>
      </c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30"/>
      <c r="BB81" s="50"/>
      <c r="BC81" s="50"/>
      <c r="BD81" s="50"/>
      <c r="BE81" s="50"/>
      <c r="BF81" s="50"/>
      <c r="BG81" s="50"/>
      <c r="BH81" s="32"/>
      <c r="BI81" s="33">
        <f>BH82</f>
        <v>19500</v>
      </c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122">
        <f>BU82</f>
        <v>0</v>
      </c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4"/>
      <c r="CI81" s="122">
        <f>BI81-BU81</f>
        <v>19500</v>
      </c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5"/>
    </row>
    <row r="82" spans="1:98" ht="39.75" customHeight="1">
      <c r="A82" s="235" t="s">
        <v>195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229" t="s">
        <v>11</v>
      </c>
      <c r="AK82" s="129"/>
      <c r="AL82" s="130"/>
      <c r="AM82" s="15"/>
      <c r="AN82" s="15"/>
      <c r="AO82" s="15"/>
      <c r="AP82" s="128" t="s">
        <v>357</v>
      </c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30"/>
      <c r="BB82" s="50"/>
      <c r="BC82" s="50"/>
      <c r="BD82" s="50"/>
      <c r="BE82" s="50"/>
      <c r="BF82" s="50"/>
      <c r="BG82" s="50"/>
      <c r="BH82" s="122">
        <v>19500</v>
      </c>
      <c r="BI82" s="12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122">
        <v>0</v>
      </c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4"/>
      <c r="CI82" s="122">
        <f>BH82-BU82</f>
        <v>19500</v>
      </c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5"/>
    </row>
    <row r="83" spans="1:98" ht="150" customHeight="1">
      <c r="A83" s="51"/>
      <c r="B83" s="48"/>
      <c r="C83" s="48"/>
      <c r="D83" s="48"/>
      <c r="E83" s="127" t="s">
        <v>170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229" t="s">
        <v>11</v>
      </c>
      <c r="AK83" s="129"/>
      <c r="AL83" s="129"/>
      <c r="AM83" s="20"/>
      <c r="AN83" s="20"/>
      <c r="AO83" s="21"/>
      <c r="AP83" s="128" t="s">
        <v>359</v>
      </c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30"/>
      <c r="BB83" s="50"/>
      <c r="BC83" s="50"/>
      <c r="BD83" s="50"/>
      <c r="BE83" s="50"/>
      <c r="BF83" s="50"/>
      <c r="BG83" s="50"/>
      <c r="BH83" s="32"/>
      <c r="BI83" s="33">
        <f>BH84</f>
        <v>241200</v>
      </c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122">
        <f>BU84</f>
        <v>0</v>
      </c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4"/>
      <c r="CI83" s="122">
        <f>BI83-BU83</f>
        <v>241200</v>
      </c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5"/>
    </row>
    <row r="84" spans="1:98" ht="20.25" customHeight="1">
      <c r="A84" s="235" t="s">
        <v>63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229" t="s">
        <v>11</v>
      </c>
      <c r="AK84" s="129"/>
      <c r="AL84" s="130"/>
      <c r="AM84" s="15"/>
      <c r="AN84" s="15"/>
      <c r="AO84" s="15"/>
      <c r="AP84" s="128" t="s">
        <v>360</v>
      </c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30"/>
      <c r="BB84" s="50"/>
      <c r="BC84" s="50"/>
      <c r="BD84" s="50"/>
      <c r="BE84" s="50"/>
      <c r="BF84" s="50"/>
      <c r="BG84" s="50"/>
      <c r="BH84" s="122">
        <v>241200</v>
      </c>
      <c r="BI84" s="12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122">
        <v>0</v>
      </c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4"/>
      <c r="CI84" s="122">
        <f>BH84-BU84</f>
        <v>241200</v>
      </c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5"/>
    </row>
    <row r="85" spans="1:98" ht="95.25" customHeight="1">
      <c r="A85" s="51"/>
      <c r="B85" s="48"/>
      <c r="C85" s="48"/>
      <c r="D85" s="48"/>
      <c r="E85" s="127" t="s">
        <v>361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229" t="s">
        <v>11</v>
      </c>
      <c r="AK85" s="129"/>
      <c r="AL85" s="129"/>
      <c r="AM85" s="20"/>
      <c r="AN85" s="20"/>
      <c r="AO85" s="21"/>
      <c r="AP85" s="128" t="s">
        <v>363</v>
      </c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30"/>
      <c r="BB85" s="50"/>
      <c r="BC85" s="50"/>
      <c r="BD85" s="50"/>
      <c r="BE85" s="50"/>
      <c r="BF85" s="50"/>
      <c r="BG85" s="50"/>
      <c r="BH85" s="32"/>
      <c r="BI85" s="33">
        <f>BI86</f>
        <v>1000</v>
      </c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122">
        <f>BU86</f>
        <v>0</v>
      </c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4"/>
      <c r="CI85" s="122">
        <f>BI85-BU85</f>
        <v>1000</v>
      </c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5"/>
    </row>
    <row r="86" spans="1:98" ht="103.5" customHeight="1">
      <c r="A86" s="51"/>
      <c r="B86" s="48"/>
      <c r="C86" s="48"/>
      <c r="D86" s="48"/>
      <c r="E86" s="127" t="s">
        <v>362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229" t="s">
        <v>11</v>
      </c>
      <c r="AK86" s="129"/>
      <c r="AL86" s="129"/>
      <c r="AM86" s="20"/>
      <c r="AN86" s="20"/>
      <c r="AO86" s="21"/>
      <c r="AP86" s="128" t="s">
        <v>364</v>
      </c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30"/>
      <c r="BB86" s="50"/>
      <c r="BC86" s="50"/>
      <c r="BD86" s="50"/>
      <c r="BE86" s="50"/>
      <c r="BF86" s="50"/>
      <c r="BG86" s="50"/>
      <c r="BH86" s="32"/>
      <c r="BI86" s="33">
        <f>BH87</f>
        <v>1000</v>
      </c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122">
        <f>BU87</f>
        <v>0</v>
      </c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4"/>
      <c r="CI86" s="122">
        <f>BI86-BU86</f>
        <v>1000</v>
      </c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5"/>
    </row>
    <row r="87" spans="1:98" ht="34.5" customHeight="1">
      <c r="A87" s="235" t="s">
        <v>195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229" t="s">
        <v>11</v>
      </c>
      <c r="AK87" s="129"/>
      <c r="AL87" s="130"/>
      <c r="AM87" s="15"/>
      <c r="AN87" s="15"/>
      <c r="AO87" s="15"/>
      <c r="AP87" s="128" t="s">
        <v>365</v>
      </c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30"/>
      <c r="BB87" s="50"/>
      <c r="BC87" s="50"/>
      <c r="BD87" s="50"/>
      <c r="BE87" s="50"/>
      <c r="BF87" s="50"/>
      <c r="BG87" s="50"/>
      <c r="BH87" s="122">
        <v>1000</v>
      </c>
      <c r="BI87" s="12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122">
        <v>0</v>
      </c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4"/>
      <c r="CI87" s="122">
        <f>BH87-BU87</f>
        <v>1000</v>
      </c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5"/>
    </row>
    <row r="88" spans="1:98" s="40" customFormat="1" ht="18.75" customHeight="1">
      <c r="A88" s="230" t="s">
        <v>189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9" t="s">
        <v>11</v>
      </c>
      <c r="AK88" s="240"/>
      <c r="AL88" s="240"/>
      <c r="AM88" s="240"/>
      <c r="AN88" s="240"/>
      <c r="AO88" s="241"/>
      <c r="AP88" s="242" t="s">
        <v>366</v>
      </c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1"/>
      <c r="BB88" s="55"/>
      <c r="BC88" s="55"/>
      <c r="BD88" s="55"/>
      <c r="BE88" s="55"/>
      <c r="BF88" s="55"/>
      <c r="BG88" s="55"/>
      <c r="BH88" s="236">
        <f>BH89</f>
        <v>1903600</v>
      </c>
      <c r="BI88" s="238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236">
        <f>BU89</f>
        <v>0</v>
      </c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8"/>
      <c r="CI88" s="236">
        <f aca="true" t="shared" si="7" ref="CI88:CI101">BH88-BU88</f>
        <v>1903600</v>
      </c>
      <c r="CJ88" s="237"/>
      <c r="CK88" s="237"/>
      <c r="CL88" s="237"/>
      <c r="CM88" s="237"/>
      <c r="CN88" s="237"/>
      <c r="CO88" s="237"/>
      <c r="CP88" s="237"/>
      <c r="CQ88" s="237"/>
      <c r="CR88" s="237"/>
      <c r="CS88" s="237"/>
      <c r="CT88" s="243"/>
    </row>
    <row r="89" spans="1:98" s="46" customFormat="1" ht="26.25" customHeight="1">
      <c r="A89" s="247" t="s">
        <v>140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234" t="s">
        <v>11</v>
      </c>
      <c r="AK89" s="133"/>
      <c r="AL89" s="134"/>
      <c r="AM89" s="16"/>
      <c r="AN89" s="16"/>
      <c r="AO89" s="16"/>
      <c r="AP89" s="132" t="s">
        <v>367</v>
      </c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4"/>
      <c r="BB89" s="62"/>
      <c r="BC89" s="62"/>
      <c r="BD89" s="62"/>
      <c r="BE89" s="62"/>
      <c r="BF89" s="62"/>
      <c r="BG89" s="62"/>
      <c r="BH89" s="136">
        <f>BH90</f>
        <v>1903600</v>
      </c>
      <c r="BI89" s="1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136">
        <f>BU90</f>
        <v>0</v>
      </c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8"/>
      <c r="CI89" s="136">
        <f t="shared" si="7"/>
        <v>1903600</v>
      </c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9"/>
    </row>
    <row r="90" spans="1:98" ht="30" customHeight="1">
      <c r="A90" s="235" t="s">
        <v>253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229" t="s">
        <v>11</v>
      </c>
      <c r="AK90" s="129"/>
      <c r="AL90" s="130"/>
      <c r="AM90" s="15"/>
      <c r="AN90" s="15"/>
      <c r="AO90" s="15"/>
      <c r="AP90" s="128" t="s">
        <v>368</v>
      </c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30"/>
      <c r="BB90" s="50"/>
      <c r="BC90" s="50"/>
      <c r="BD90" s="50"/>
      <c r="BE90" s="50"/>
      <c r="BF90" s="50"/>
      <c r="BG90" s="50"/>
      <c r="BH90" s="122">
        <f>BH91+BI102</f>
        <v>1903600</v>
      </c>
      <c r="BI90" s="124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122">
        <f>BU91+BU102</f>
        <v>0</v>
      </c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4"/>
      <c r="CI90" s="122">
        <f>BH90-BU90</f>
        <v>1903600</v>
      </c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5"/>
    </row>
    <row r="91" spans="1:98" ht="62.25" customHeight="1">
      <c r="A91" s="235" t="s">
        <v>172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229" t="s">
        <v>11</v>
      </c>
      <c r="AK91" s="129"/>
      <c r="AL91" s="130"/>
      <c r="AM91" s="15"/>
      <c r="AN91" s="15"/>
      <c r="AO91" s="15"/>
      <c r="AP91" s="128" t="s">
        <v>369</v>
      </c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30"/>
      <c r="BB91" s="50"/>
      <c r="BC91" s="50"/>
      <c r="BD91" s="50"/>
      <c r="BE91" s="50"/>
      <c r="BF91" s="50"/>
      <c r="BG91" s="50"/>
      <c r="BH91" s="122">
        <f>BH92+BH94+BH96+BH98+BH100</f>
        <v>1703600</v>
      </c>
      <c r="BI91" s="124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122">
        <f>BU92+BU94+BU96+BU98+BU100</f>
        <v>0</v>
      </c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4"/>
      <c r="CI91" s="122">
        <f t="shared" si="7"/>
        <v>1703600</v>
      </c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5"/>
    </row>
    <row r="92" spans="1:98" ht="99" customHeight="1">
      <c r="A92" s="235" t="s">
        <v>171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229" t="s">
        <v>11</v>
      </c>
      <c r="AK92" s="129"/>
      <c r="AL92" s="130"/>
      <c r="AM92" s="15"/>
      <c r="AN92" s="15"/>
      <c r="AO92" s="15"/>
      <c r="AP92" s="128" t="s">
        <v>370</v>
      </c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30"/>
      <c r="BB92" s="50"/>
      <c r="BC92" s="50"/>
      <c r="BD92" s="50"/>
      <c r="BE92" s="50"/>
      <c r="BF92" s="50"/>
      <c r="BG92" s="50"/>
      <c r="BH92" s="122">
        <f>BH93</f>
        <v>428600</v>
      </c>
      <c r="BI92" s="124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122">
        <f>BU93</f>
        <v>0</v>
      </c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4"/>
      <c r="CI92" s="122">
        <f t="shared" si="7"/>
        <v>428600</v>
      </c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5"/>
    </row>
    <row r="93" spans="1:98" ht="36.75" customHeight="1">
      <c r="A93" s="235" t="s">
        <v>195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229" t="s">
        <v>11</v>
      </c>
      <c r="AK93" s="129"/>
      <c r="AL93" s="130"/>
      <c r="AM93" s="15"/>
      <c r="AN93" s="15"/>
      <c r="AO93" s="15"/>
      <c r="AP93" s="128" t="s">
        <v>371</v>
      </c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30"/>
      <c r="BB93" s="50"/>
      <c r="BC93" s="50"/>
      <c r="BD93" s="50"/>
      <c r="BE93" s="50"/>
      <c r="BF93" s="50"/>
      <c r="BG93" s="50"/>
      <c r="BH93" s="122">
        <v>428600</v>
      </c>
      <c r="BI93" s="12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122">
        <v>0</v>
      </c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4"/>
      <c r="CI93" s="122">
        <f t="shared" si="7"/>
        <v>428600</v>
      </c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5"/>
    </row>
    <row r="94" spans="1:98" ht="94.5" customHeight="1">
      <c r="A94" s="235" t="s">
        <v>173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265" t="s">
        <v>11</v>
      </c>
      <c r="AK94" s="266"/>
      <c r="AL94" s="267"/>
      <c r="AM94" s="49"/>
      <c r="AN94" s="49"/>
      <c r="AO94" s="49"/>
      <c r="AP94" s="128" t="s">
        <v>372</v>
      </c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30"/>
      <c r="BB94" s="50"/>
      <c r="BC94" s="50"/>
      <c r="BD94" s="50"/>
      <c r="BE94" s="50"/>
      <c r="BF94" s="50"/>
      <c r="BG94" s="50"/>
      <c r="BH94" s="122">
        <f>BH95</f>
        <v>1000000</v>
      </c>
      <c r="BI94" s="124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122">
        <f>BU95</f>
        <v>0</v>
      </c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4"/>
      <c r="CI94" s="122">
        <f t="shared" si="7"/>
        <v>1000000</v>
      </c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5"/>
    </row>
    <row r="95" spans="1:98" ht="35.25" customHeight="1">
      <c r="A95" s="235" t="s">
        <v>195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229" t="s">
        <v>11</v>
      </c>
      <c r="AK95" s="129"/>
      <c r="AL95" s="130"/>
      <c r="AM95" s="15"/>
      <c r="AN95" s="15"/>
      <c r="AO95" s="15"/>
      <c r="AP95" s="128" t="s">
        <v>373</v>
      </c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30"/>
      <c r="BB95" s="50"/>
      <c r="BC95" s="50"/>
      <c r="BD95" s="50"/>
      <c r="BE95" s="50"/>
      <c r="BF95" s="50"/>
      <c r="BG95" s="50"/>
      <c r="BH95" s="122">
        <v>1000000</v>
      </c>
      <c r="BI95" s="12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122">
        <v>0</v>
      </c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4"/>
      <c r="CI95" s="122">
        <f t="shared" si="7"/>
        <v>1000000</v>
      </c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5"/>
    </row>
    <row r="96" spans="1:98" ht="141" customHeight="1">
      <c r="A96" s="235" t="s">
        <v>374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265" t="s">
        <v>11</v>
      </c>
      <c r="AK96" s="266"/>
      <c r="AL96" s="267"/>
      <c r="AM96" s="49"/>
      <c r="AN96" s="49"/>
      <c r="AO96" s="49"/>
      <c r="AP96" s="128" t="s">
        <v>375</v>
      </c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30"/>
      <c r="BB96" s="50"/>
      <c r="BC96" s="50"/>
      <c r="BD96" s="50"/>
      <c r="BE96" s="50"/>
      <c r="BF96" s="50"/>
      <c r="BG96" s="50"/>
      <c r="BH96" s="122">
        <f>BH97</f>
        <v>254500</v>
      </c>
      <c r="BI96" s="124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122">
        <f>BU97</f>
        <v>0</v>
      </c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4"/>
      <c r="CI96" s="122">
        <f>BH96-BU96</f>
        <v>254500</v>
      </c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5"/>
    </row>
    <row r="97" spans="1:98" ht="36" customHeight="1">
      <c r="A97" s="235" t="s">
        <v>195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229" t="s">
        <v>11</v>
      </c>
      <c r="AK97" s="129"/>
      <c r="AL97" s="130"/>
      <c r="AM97" s="15"/>
      <c r="AN97" s="15"/>
      <c r="AO97" s="15"/>
      <c r="AP97" s="128" t="s">
        <v>376</v>
      </c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30"/>
      <c r="BB97" s="50"/>
      <c r="BC97" s="50"/>
      <c r="BD97" s="50"/>
      <c r="BE97" s="50"/>
      <c r="BF97" s="50"/>
      <c r="BG97" s="50"/>
      <c r="BH97" s="122">
        <v>254500</v>
      </c>
      <c r="BI97" s="12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122">
        <v>0</v>
      </c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4"/>
      <c r="CI97" s="122">
        <f>BH97-BU97</f>
        <v>254500</v>
      </c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5"/>
    </row>
    <row r="98" spans="1:98" ht="81.75" customHeight="1">
      <c r="A98" s="235" t="s">
        <v>239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244"/>
      <c r="AJ98" s="262" t="s">
        <v>11</v>
      </c>
      <c r="AK98" s="263"/>
      <c r="AL98" s="263"/>
      <c r="AM98" s="263"/>
      <c r="AN98" s="263"/>
      <c r="AO98" s="264"/>
      <c r="AP98" s="128" t="s">
        <v>377</v>
      </c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30"/>
      <c r="BB98" s="104"/>
      <c r="BC98" s="104"/>
      <c r="BD98" s="104"/>
      <c r="BE98" s="104"/>
      <c r="BF98" s="104"/>
      <c r="BG98" s="104"/>
      <c r="BH98" s="122">
        <f>BH99</f>
        <v>5100</v>
      </c>
      <c r="BI98" s="124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309">
        <f>BU99</f>
        <v>0</v>
      </c>
      <c r="BV98" s="310"/>
      <c r="BW98" s="310"/>
      <c r="BX98" s="310"/>
      <c r="BY98" s="310"/>
      <c r="BZ98" s="310"/>
      <c r="CA98" s="310"/>
      <c r="CB98" s="310"/>
      <c r="CC98" s="310"/>
      <c r="CD98" s="310"/>
      <c r="CE98" s="310"/>
      <c r="CF98" s="310"/>
      <c r="CG98" s="310"/>
      <c r="CH98" s="311"/>
      <c r="CI98" s="122">
        <f t="shared" si="7"/>
        <v>5100</v>
      </c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5"/>
    </row>
    <row r="99" spans="1:98" ht="27" customHeight="1">
      <c r="A99" s="235" t="s">
        <v>240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244"/>
      <c r="AJ99" s="128" t="s">
        <v>11</v>
      </c>
      <c r="AK99" s="129"/>
      <c r="AL99" s="130"/>
      <c r="AM99" s="15"/>
      <c r="AN99" s="15"/>
      <c r="AO99" s="15"/>
      <c r="AP99" s="128" t="s">
        <v>378</v>
      </c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30"/>
      <c r="BB99" s="50"/>
      <c r="BC99" s="50"/>
      <c r="BD99" s="50"/>
      <c r="BE99" s="50"/>
      <c r="BF99" s="50"/>
      <c r="BG99" s="50"/>
      <c r="BH99" s="122">
        <v>5100</v>
      </c>
      <c r="BI99" s="12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122">
        <v>0</v>
      </c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4"/>
      <c r="CI99" s="122">
        <f t="shared" si="7"/>
        <v>5100</v>
      </c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5"/>
    </row>
    <row r="100" spans="1:98" ht="151.5" customHeight="1">
      <c r="A100" s="235" t="s">
        <v>379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265" t="s">
        <v>11</v>
      </c>
      <c r="AK100" s="266"/>
      <c r="AL100" s="267"/>
      <c r="AM100" s="49"/>
      <c r="AN100" s="49"/>
      <c r="AO100" s="49"/>
      <c r="AP100" s="128" t="s">
        <v>380</v>
      </c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30"/>
      <c r="BB100" s="50"/>
      <c r="BC100" s="50"/>
      <c r="BD100" s="50"/>
      <c r="BE100" s="50"/>
      <c r="BF100" s="50"/>
      <c r="BG100" s="50"/>
      <c r="BH100" s="122">
        <f>BH101</f>
        <v>15400</v>
      </c>
      <c r="BI100" s="124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122">
        <f>BU101</f>
        <v>0</v>
      </c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4"/>
      <c r="CI100" s="122">
        <f t="shared" si="7"/>
        <v>15400</v>
      </c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5"/>
    </row>
    <row r="101" spans="1:98" ht="33.75" customHeight="1">
      <c r="A101" s="235" t="s">
        <v>137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229" t="s">
        <v>11</v>
      </c>
      <c r="AK101" s="129"/>
      <c r="AL101" s="130"/>
      <c r="AM101" s="15"/>
      <c r="AN101" s="15"/>
      <c r="AO101" s="15"/>
      <c r="AP101" s="128" t="s">
        <v>381</v>
      </c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30"/>
      <c r="BB101" s="50"/>
      <c r="BC101" s="50"/>
      <c r="BD101" s="50"/>
      <c r="BE101" s="50"/>
      <c r="BF101" s="50"/>
      <c r="BG101" s="50"/>
      <c r="BH101" s="122">
        <v>15400</v>
      </c>
      <c r="BI101" s="12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122">
        <v>0</v>
      </c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4"/>
      <c r="CI101" s="122">
        <f t="shared" si="7"/>
        <v>15400</v>
      </c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5"/>
    </row>
    <row r="102" spans="1:98" ht="59.25" customHeight="1">
      <c r="A102" s="51"/>
      <c r="B102" s="48"/>
      <c r="C102" s="48"/>
      <c r="D102" s="48"/>
      <c r="E102" s="127" t="s">
        <v>175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229" t="s">
        <v>11</v>
      </c>
      <c r="AK102" s="129"/>
      <c r="AL102" s="129"/>
      <c r="AM102" s="20"/>
      <c r="AN102" s="20"/>
      <c r="AO102" s="21"/>
      <c r="AP102" s="128" t="s">
        <v>382</v>
      </c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30"/>
      <c r="BB102" s="50"/>
      <c r="BC102" s="50"/>
      <c r="BD102" s="50"/>
      <c r="BE102" s="50"/>
      <c r="BF102" s="50"/>
      <c r="BG102" s="50"/>
      <c r="BH102" s="32"/>
      <c r="BI102" s="33">
        <f>BI103</f>
        <v>200000</v>
      </c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122">
        <f>BU103</f>
        <v>0</v>
      </c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4"/>
      <c r="CI102" s="122">
        <f>BI102-BU102</f>
        <v>200000</v>
      </c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5"/>
    </row>
    <row r="103" spans="1:98" ht="81.75" customHeight="1">
      <c r="A103" s="51"/>
      <c r="B103" s="48"/>
      <c r="C103" s="48"/>
      <c r="D103" s="48"/>
      <c r="E103" s="127" t="s">
        <v>174</v>
      </c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229" t="s">
        <v>11</v>
      </c>
      <c r="AK103" s="129"/>
      <c r="AL103" s="129"/>
      <c r="AM103" s="20"/>
      <c r="AN103" s="20"/>
      <c r="AO103" s="21"/>
      <c r="AP103" s="128" t="s">
        <v>383</v>
      </c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30"/>
      <c r="BB103" s="50"/>
      <c r="BC103" s="50"/>
      <c r="BD103" s="50"/>
      <c r="BE103" s="50"/>
      <c r="BF103" s="50"/>
      <c r="BG103" s="50"/>
      <c r="BH103" s="32"/>
      <c r="BI103" s="33">
        <f>BH104</f>
        <v>200000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122">
        <f>BU104</f>
        <v>0</v>
      </c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4"/>
      <c r="CI103" s="122">
        <f>BI103-BU103</f>
        <v>200000</v>
      </c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5"/>
    </row>
    <row r="104" spans="1:98" ht="37.5" customHeight="1">
      <c r="A104" s="235" t="s">
        <v>195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229" t="s">
        <v>11</v>
      </c>
      <c r="AK104" s="129"/>
      <c r="AL104" s="130"/>
      <c r="AM104" s="15"/>
      <c r="AN104" s="15"/>
      <c r="AO104" s="15"/>
      <c r="AP104" s="128" t="s">
        <v>384</v>
      </c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30"/>
      <c r="BB104" s="50"/>
      <c r="BC104" s="50"/>
      <c r="BD104" s="50"/>
      <c r="BE104" s="50"/>
      <c r="BF104" s="50"/>
      <c r="BG104" s="50"/>
      <c r="BH104" s="122">
        <v>200000</v>
      </c>
      <c r="BI104" s="12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122">
        <v>0</v>
      </c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4"/>
      <c r="CI104" s="122">
        <f aca="true" t="shared" si="8" ref="CI104:CI112">BH104-BU104</f>
        <v>200000</v>
      </c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5"/>
    </row>
    <row r="105" spans="1:98" s="41" customFormat="1" ht="30" customHeight="1">
      <c r="A105" s="230" t="s">
        <v>188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9" t="s">
        <v>11</v>
      </c>
      <c r="AK105" s="240"/>
      <c r="AL105" s="241"/>
      <c r="AM105" s="54"/>
      <c r="AN105" s="54"/>
      <c r="AO105" s="54"/>
      <c r="AP105" s="242" t="s">
        <v>385</v>
      </c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1"/>
      <c r="BB105" s="55"/>
      <c r="BC105" s="55"/>
      <c r="BD105" s="55"/>
      <c r="BE105" s="55"/>
      <c r="BF105" s="55"/>
      <c r="BG105" s="55"/>
      <c r="BH105" s="236">
        <f>BH111+BH119+BH106</f>
        <v>444500</v>
      </c>
      <c r="BI105" s="238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236">
        <f>BU111+BU119+BU106</f>
        <v>1137</v>
      </c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8"/>
      <c r="CI105" s="236">
        <f t="shared" si="8"/>
        <v>443363</v>
      </c>
      <c r="CJ105" s="237"/>
      <c r="CK105" s="237"/>
      <c r="CL105" s="237"/>
      <c r="CM105" s="237"/>
      <c r="CN105" s="237"/>
      <c r="CO105" s="237"/>
      <c r="CP105" s="237"/>
      <c r="CQ105" s="237"/>
      <c r="CR105" s="237"/>
      <c r="CS105" s="237"/>
      <c r="CT105" s="243"/>
    </row>
    <row r="106" spans="1:98" s="118" customFormat="1" ht="18" customHeight="1">
      <c r="A106" s="273" t="s">
        <v>244</v>
      </c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6" t="s">
        <v>11</v>
      </c>
      <c r="AK106" s="277"/>
      <c r="AL106" s="278"/>
      <c r="AM106" s="69"/>
      <c r="AN106" s="69"/>
      <c r="AO106" s="69"/>
      <c r="AP106" s="132" t="s">
        <v>386</v>
      </c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4"/>
      <c r="BB106" s="62"/>
      <c r="BC106" s="62"/>
      <c r="BD106" s="62"/>
      <c r="BE106" s="62"/>
      <c r="BF106" s="62"/>
      <c r="BG106" s="62"/>
      <c r="BH106" s="136">
        <f>BH107</f>
        <v>2100</v>
      </c>
      <c r="BI106" s="1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136">
        <f>BU107</f>
        <v>0</v>
      </c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8"/>
      <c r="CI106" s="136">
        <f>BH106-BU106</f>
        <v>2100</v>
      </c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9"/>
    </row>
    <row r="107" spans="1:98" ht="35.25" customHeight="1">
      <c r="A107" s="235" t="s">
        <v>245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229" t="s">
        <v>11</v>
      </c>
      <c r="AK107" s="129"/>
      <c r="AL107" s="130"/>
      <c r="AM107" s="15"/>
      <c r="AN107" s="15"/>
      <c r="AO107" s="15"/>
      <c r="AP107" s="128" t="s">
        <v>387</v>
      </c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30"/>
      <c r="BB107" s="50"/>
      <c r="BC107" s="50"/>
      <c r="BD107" s="50"/>
      <c r="BE107" s="50"/>
      <c r="BF107" s="50"/>
      <c r="BG107" s="50"/>
      <c r="BH107" s="122">
        <f>BH108</f>
        <v>2100</v>
      </c>
      <c r="BI107" s="124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122">
        <f>BU108</f>
        <v>0</v>
      </c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4"/>
      <c r="CI107" s="122">
        <f>BH107-BU107</f>
        <v>2100</v>
      </c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5"/>
    </row>
    <row r="108" spans="1:98" ht="21.75" customHeight="1">
      <c r="A108" s="235" t="s">
        <v>166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229" t="s">
        <v>11</v>
      </c>
      <c r="AK108" s="129"/>
      <c r="AL108" s="129"/>
      <c r="AM108" s="129"/>
      <c r="AN108" s="129"/>
      <c r="AO108" s="130"/>
      <c r="AP108" s="128" t="s">
        <v>388</v>
      </c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30"/>
      <c r="BB108" s="50"/>
      <c r="BC108" s="50"/>
      <c r="BD108" s="50"/>
      <c r="BE108" s="50"/>
      <c r="BF108" s="50"/>
      <c r="BG108" s="50"/>
      <c r="BH108" s="122">
        <f>BH109</f>
        <v>2100</v>
      </c>
      <c r="BI108" s="124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122">
        <f>BU109</f>
        <v>0</v>
      </c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4"/>
      <c r="CI108" s="122">
        <f>BH108-BU108</f>
        <v>2100</v>
      </c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5"/>
    </row>
    <row r="109" spans="1:98" ht="106.5" customHeight="1">
      <c r="A109" s="235" t="s">
        <v>389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229" t="s">
        <v>11</v>
      </c>
      <c r="AK109" s="129"/>
      <c r="AL109" s="130"/>
      <c r="AM109" s="15"/>
      <c r="AN109" s="15"/>
      <c r="AO109" s="15"/>
      <c r="AP109" s="128" t="s">
        <v>390</v>
      </c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30"/>
      <c r="BB109" s="50"/>
      <c r="BC109" s="50"/>
      <c r="BD109" s="50"/>
      <c r="BE109" s="50"/>
      <c r="BF109" s="50"/>
      <c r="BG109" s="50"/>
      <c r="BH109" s="122">
        <f>BH110</f>
        <v>2100</v>
      </c>
      <c r="BI109" s="12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122">
        <f>BU110</f>
        <v>0</v>
      </c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4"/>
      <c r="CI109" s="122">
        <f>BH109-BU109</f>
        <v>2100</v>
      </c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5"/>
    </row>
    <row r="110" spans="1:98" ht="42" customHeight="1">
      <c r="A110" s="245" t="s">
        <v>246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29" t="s">
        <v>11</v>
      </c>
      <c r="AK110" s="129"/>
      <c r="AL110" s="130"/>
      <c r="AM110" s="15"/>
      <c r="AN110" s="15"/>
      <c r="AO110" s="15"/>
      <c r="AP110" s="128" t="s">
        <v>391</v>
      </c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30"/>
      <c r="BB110" s="50"/>
      <c r="BC110" s="50"/>
      <c r="BD110" s="50"/>
      <c r="BE110" s="50"/>
      <c r="BF110" s="50"/>
      <c r="BG110" s="50"/>
      <c r="BH110" s="122">
        <v>2100</v>
      </c>
      <c r="BI110" s="124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122">
        <v>0</v>
      </c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4"/>
      <c r="CI110" s="122">
        <f>BH110-BU110</f>
        <v>2100</v>
      </c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5"/>
    </row>
    <row r="111" spans="1:98" s="118" customFormat="1" ht="18" customHeight="1">
      <c r="A111" s="273" t="s">
        <v>80</v>
      </c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6" t="s">
        <v>11</v>
      </c>
      <c r="AK111" s="277"/>
      <c r="AL111" s="278"/>
      <c r="AM111" s="69"/>
      <c r="AN111" s="69"/>
      <c r="AO111" s="69"/>
      <c r="AP111" s="132" t="s">
        <v>392</v>
      </c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4"/>
      <c r="BB111" s="62"/>
      <c r="BC111" s="62"/>
      <c r="BD111" s="62"/>
      <c r="BE111" s="62"/>
      <c r="BF111" s="62"/>
      <c r="BG111" s="62"/>
      <c r="BH111" s="136">
        <f>BH112</f>
        <v>132400</v>
      </c>
      <c r="BI111" s="1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136">
        <f>BU112</f>
        <v>0</v>
      </c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8"/>
      <c r="CI111" s="136">
        <f t="shared" si="8"/>
        <v>132400</v>
      </c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9"/>
    </row>
    <row r="112" spans="1:98" ht="51.75" customHeight="1">
      <c r="A112" s="235" t="s">
        <v>247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229" t="s">
        <v>11</v>
      </c>
      <c r="AK112" s="129"/>
      <c r="AL112" s="130"/>
      <c r="AM112" s="15"/>
      <c r="AN112" s="15"/>
      <c r="AO112" s="15"/>
      <c r="AP112" s="128" t="s">
        <v>393</v>
      </c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30"/>
      <c r="BB112" s="50"/>
      <c r="BC112" s="50"/>
      <c r="BD112" s="50"/>
      <c r="BE112" s="50"/>
      <c r="BF112" s="50"/>
      <c r="BG112" s="50"/>
      <c r="BH112" s="122">
        <f>BH113</f>
        <v>132400</v>
      </c>
      <c r="BI112" s="124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122">
        <f>BU113</f>
        <v>0</v>
      </c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4"/>
      <c r="CI112" s="122">
        <f t="shared" si="8"/>
        <v>132400</v>
      </c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5"/>
    </row>
    <row r="113" spans="1:98" ht="72" customHeight="1">
      <c r="A113" s="235" t="s">
        <v>177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229" t="s">
        <v>11</v>
      </c>
      <c r="AK113" s="129"/>
      <c r="AL113" s="130"/>
      <c r="AM113" s="15"/>
      <c r="AN113" s="15"/>
      <c r="AO113" s="15"/>
      <c r="AP113" s="128" t="s">
        <v>394</v>
      </c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30"/>
      <c r="BB113" s="50"/>
      <c r="BC113" s="50"/>
      <c r="BD113" s="50"/>
      <c r="BE113" s="50"/>
      <c r="BF113" s="50"/>
      <c r="BG113" s="50"/>
      <c r="BH113" s="122">
        <f>BH114+BH117</f>
        <v>132400</v>
      </c>
      <c r="BI113" s="124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122">
        <f>BU114+BU117</f>
        <v>0</v>
      </c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4"/>
      <c r="CI113" s="122">
        <f aca="true" t="shared" si="9" ref="CI113:CI146">BH113-BU113</f>
        <v>132400</v>
      </c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5"/>
    </row>
    <row r="114" spans="1:98" ht="107.25" customHeight="1">
      <c r="A114" s="235" t="s">
        <v>176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229" t="s">
        <v>11</v>
      </c>
      <c r="AK114" s="129"/>
      <c r="AL114" s="129"/>
      <c r="AM114" s="129"/>
      <c r="AN114" s="129"/>
      <c r="AO114" s="130"/>
      <c r="AP114" s="128" t="s">
        <v>395</v>
      </c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30"/>
      <c r="BB114" s="50"/>
      <c r="BC114" s="50"/>
      <c r="BD114" s="50"/>
      <c r="BE114" s="50"/>
      <c r="BF114" s="50"/>
      <c r="BG114" s="50"/>
      <c r="BH114" s="122">
        <f>BH115+BH116</f>
        <v>121300</v>
      </c>
      <c r="BI114" s="124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122">
        <f>BU115+BU116</f>
        <v>0</v>
      </c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4"/>
      <c r="CI114" s="122">
        <f t="shared" si="9"/>
        <v>121300</v>
      </c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5"/>
    </row>
    <row r="115" spans="1:98" ht="37.5" customHeight="1">
      <c r="A115" s="235" t="s">
        <v>195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229" t="s">
        <v>11</v>
      </c>
      <c r="AK115" s="129"/>
      <c r="AL115" s="130"/>
      <c r="AM115" s="15"/>
      <c r="AN115" s="15"/>
      <c r="AO115" s="15"/>
      <c r="AP115" s="128" t="s">
        <v>396</v>
      </c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30"/>
      <c r="BB115" s="50"/>
      <c r="BC115" s="50"/>
      <c r="BD115" s="50"/>
      <c r="BE115" s="50"/>
      <c r="BF115" s="50"/>
      <c r="BG115" s="50"/>
      <c r="BH115" s="122">
        <v>117700</v>
      </c>
      <c r="BI115" s="12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122">
        <v>0</v>
      </c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4"/>
      <c r="CI115" s="122">
        <f t="shared" si="9"/>
        <v>117700</v>
      </c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5"/>
    </row>
    <row r="116" spans="1:98" ht="18" customHeight="1">
      <c r="A116" s="245" t="s">
        <v>398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29" t="s">
        <v>11</v>
      </c>
      <c r="AK116" s="129"/>
      <c r="AL116" s="129"/>
      <c r="AM116" s="129"/>
      <c r="AN116" s="129"/>
      <c r="AO116" s="130"/>
      <c r="AP116" s="128" t="s">
        <v>397</v>
      </c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30"/>
      <c r="BB116" s="50"/>
      <c r="BC116" s="50"/>
      <c r="BD116" s="50"/>
      <c r="BE116" s="50"/>
      <c r="BF116" s="50"/>
      <c r="BG116" s="50"/>
      <c r="BH116" s="122">
        <v>3600</v>
      </c>
      <c r="BI116" s="124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122">
        <v>0</v>
      </c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4"/>
      <c r="CI116" s="122">
        <f t="shared" si="9"/>
        <v>3600</v>
      </c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5"/>
    </row>
    <row r="117" spans="1:98" ht="93.75" customHeight="1">
      <c r="A117" s="235" t="s">
        <v>399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244"/>
      <c r="AJ117" s="262" t="s">
        <v>11</v>
      </c>
      <c r="AK117" s="263"/>
      <c r="AL117" s="263"/>
      <c r="AM117" s="263"/>
      <c r="AN117" s="263"/>
      <c r="AO117" s="264"/>
      <c r="AP117" s="128" t="s">
        <v>400</v>
      </c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30"/>
      <c r="BB117" s="104"/>
      <c r="BC117" s="104"/>
      <c r="BD117" s="104"/>
      <c r="BE117" s="104"/>
      <c r="BF117" s="104"/>
      <c r="BG117" s="104"/>
      <c r="BH117" s="122">
        <f>BH118</f>
        <v>11100</v>
      </c>
      <c r="BI117" s="124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309">
        <f>BU118</f>
        <v>0</v>
      </c>
      <c r="BV117" s="310"/>
      <c r="BW117" s="310"/>
      <c r="BX117" s="310"/>
      <c r="BY117" s="310"/>
      <c r="BZ117" s="310"/>
      <c r="CA117" s="310"/>
      <c r="CB117" s="310"/>
      <c r="CC117" s="310"/>
      <c r="CD117" s="310"/>
      <c r="CE117" s="310"/>
      <c r="CF117" s="310"/>
      <c r="CG117" s="310"/>
      <c r="CH117" s="311"/>
      <c r="CI117" s="122">
        <f t="shared" si="9"/>
        <v>11100</v>
      </c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5"/>
    </row>
    <row r="118" spans="1:98" ht="26.25" customHeight="1">
      <c r="A118" s="235" t="s">
        <v>240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244"/>
      <c r="AJ118" s="128" t="s">
        <v>11</v>
      </c>
      <c r="AK118" s="129"/>
      <c r="AL118" s="130"/>
      <c r="AM118" s="15"/>
      <c r="AN118" s="15"/>
      <c r="AO118" s="15"/>
      <c r="AP118" s="128" t="s">
        <v>416</v>
      </c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30"/>
      <c r="BB118" s="50"/>
      <c r="BC118" s="50"/>
      <c r="BD118" s="50"/>
      <c r="BE118" s="50"/>
      <c r="BF118" s="50"/>
      <c r="BG118" s="50"/>
      <c r="BH118" s="122">
        <v>11100</v>
      </c>
      <c r="BI118" s="12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122">
        <v>0</v>
      </c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4"/>
      <c r="CI118" s="122">
        <f t="shared" si="9"/>
        <v>11100</v>
      </c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5"/>
    </row>
    <row r="119" spans="1:98" s="119" customFormat="1" ht="18" customHeight="1">
      <c r="A119" s="273" t="s">
        <v>178</v>
      </c>
      <c r="B119" s="274"/>
      <c r="C119" s="274"/>
      <c r="D119" s="274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59" t="s">
        <v>11</v>
      </c>
      <c r="AK119" s="260"/>
      <c r="AL119" s="261"/>
      <c r="AM119" s="107"/>
      <c r="AN119" s="107"/>
      <c r="AO119" s="107"/>
      <c r="AP119" s="268" t="s">
        <v>401</v>
      </c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70"/>
      <c r="BB119" s="62"/>
      <c r="BC119" s="62"/>
      <c r="BD119" s="62"/>
      <c r="BE119" s="62"/>
      <c r="BF119" s="62"/>
      <c r="BG119" s="62"/>
      <c r="BH119" s="271">
        <f>BH120+BH130</f>
        <v>310000</v>
      </c>
      <c r="BI119" s="272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271">
        <f>BU120+BU130</f>
        <v>1137</v>
      </c>
      <c r="BV119" s="312"/>
      <c r="BW119" s="312"/>
      <c r="BX119" s="312"/>
      <c r="BY119" s="312"/>
      <c r="BZ119" s="312"/>
      <c r="CA119" s="312"/>
      <c r="CB119" s="312"/>
      <c r="CC119" s="312"/>
      <c r="CD119" s="312"/>
      <c r="CE119" s="312"/>
      <c r="CF119" s="312"/>
      <c r="CG119" s="312"/>
      <c r="CH119" s="272"/>
      <c r="CI119" s="136">
        <f t="shared" si="9"/>
        <v>308863</v>
      </c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9"/>
    </row>
    <row r="120" spans="1:98" ht="46.5" customHeight="1">
      <c r="A120" s="235" t="s">
        <v>248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229" t="s">
        <v>11</v>
      </c>
      <c r="AK120" s="129"/>
      <c r="AL120" s="130"/>
      <c r="AM120" s="15"/>
      <c r="AN120" s="15"/>
      <c r="AO120" s="15"/>
      <c r="AP120" s="128" t="s">
        <v>402</v>
      </c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30"/>
      <c r="BB120" s="50"/>
      <c r="BC120" s="50"/>
      <c r="BD120" s="50"/>
      <c r="BE120" s="50"/>
      <c r="BF120" s="50"/>
      <c r="BG120" s="50"/>
      <c r="BH120" s="122">
        <f>BH121</f>
        <v>290000</v>
      </c>
      <c r="BI120" s="124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122">
        <f>BU121</f>
        <v>1137</v>
      </c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4"/>
      <c r="CI120" s="122">
        <f t="shared" si="9"/>
        <v>288863</v>
      </c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5"/>
    </row>
    <row r="121" spans="1:98" ht="70.5" customHeight="1">
      <c r="A121" s="235" t="s">
        <v>180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229" t="s">
        <v>11</v>
      </c>
      <c r="AK121" s="129"/>
      <c r="AL121" s="130"/>
      <c r="AM121" s="15"/>
      <c r="AN121" s="15"/>
      <c r="AO121" s="15"/>
      <c r="AP121" s="128" t="s">
        <v>403</v>
      </c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30"/>
      <c r="BB121" s="50"/>
      <c r="BC121" s="50"/>
      <c r="BD121" s="50"/>
      <c r="BE121" s="50"/>
      <c r="BF121" s="50"/>
      <c r="BG121" s="50"/>
      <c r="BH121" s="122">
        <f>BH122+BH124+BH126+BH128</f>
        <v>290000</v>
      </c>
      <c r="BI121" s="124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122">
        <f>BU122+BU124+BU126+BU128</f>
        <v>1137</v>
      </c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4"/>
      <c r="CI121" s="122">
        <f t="shared" si="9"/>
        <v>288863</v>
      </c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5"/>
    </row>
    <row r="122" spans="1:98" ht="94.5" customHeight="1">
      <c r="A122" s="235" t="s">
        <v>179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229" t="s">
        <v>11</v>
      </c>
      <c r="AK122" s="129"/>
      <c r="AL122" s="129"/>
      <c r="AM122" s="129"/>
      <c r="AN122" s="129"/>
      <c r="AO122" s="130"/>
      <c r="AP122" s="128" t="s">
        <v>404</v>
      </c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30"/>
      <c r="BB122" s="50"/>
      <c r="BC122" s="50"/>
      <c r="BD122" s="50"/>
      <c r="BE122" s="50"/>
      <c r="BF122" s="50"/>
      <c r="BG122" s="50"/>
      <c r="BH122" s="122">
        <f>BH123</f>
        <v>200000</v>
      </c>
      <c r="BI122" s="124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122">
        <f>BU123</f>
        <v>0</v>
      </c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4"/>
      <c r="CI122" s="122">
        <f t="shared" si="9"/>
        <v>200000</v>
      </c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5"/>
    </row>
    <row r="123" spans="1:98" ht="36" customHeight="1">
      <c r="A123" s="235" t="s">
        <v>195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229" t="s">
        <v>11</v>
      </c>
      <c r="AK123" s="129"/>
      <c r="AL123" s="130"/>
      <c r="AM123" s="15"/>
      <c r="AN123" s="15"/>
      <c r="AO123" s="15"/>
      <c r="AP123" s="128" t="s">
        <v>405</v>
      </c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30"/>
      <c r="BB123" s="50"/>
      <c r="BC123" s="50"/>
      <c r="BD123" s="50"/>
      <c r="BE123" s="50"/>
      <c r="BF123" s="50"/>
      <c r="BG123" s="50"/>
      <c r="BH123" s="122">
        <v>200000</v>
      </c>
      <c r="BI123" s="12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122">
        <v>0</v>
      </c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4"/>
      <c r="CI123" s="122">
        <f t="shared" si="9"/>
        <v>200000</v>
      </c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5"/>
    </row>
    <row r="124" spans="1:98" ht="103.5" customHeight="1">
      <c r="A124" s="235" t="s">
        <v>181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229" t="s">
        <v>11</v>
      </c>
      <c r="AK124" s="129"/>
      <c r="AL124" s="129"/>
      <c r="AM124" s="129"/>
      <c r="AN124" s="129"/>
      <c r="AO124" s="130"/>
      <c r="AP124" s="128" t="s">
        <v>406</v>
      </c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30"/>
      <c r="BB124" s="50"/>
      <c r="BC124" s="50"/>
      <c r="BD124" s="50"/>
      <c r="BE124" s="50"/>
      <c r="BF124" s="50"/>
      <c r="BG124" s="50"/>
      <c r="BH124" s="122">
        <f>BH125</f>
        <v>20000</v>
      </c>
      <c r="BI124" s="124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122">
        <f>BU125</f>
        <v>0</v>
      </c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4"/>
      <c r="CI124" s="122">
        <f t="shared" si="9"/>
        <v>20000</v>
      </c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5"/>
    </row>
    <row r="125" spans="1:98" ht="38.25" customHeight="1">
      <c r="A125" s="235" t="s">
        <v>195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229" t="s">
        <v>11</v>
      </c>
      <c r="AK125" s="129"/>
      <c r="AL125" s="130"/>
      <c r="AM125" s="15"/>
      <c r="AN125" s="15"/>
      <c r="AO125" s="15"/>
      <c r="AP125" s="128" t="s">
        <v>407</v>
      </c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30"/>
      <c r="BB125" s="50"/>
      <c r="BC125" s="50"/>
      <c r="BD125" s="50"/>
      <c r="BE125" s="50"/>
      <c r="BF125" s="50"/>
      <c r="BG125" s="50"/>
      <c r="BH125" s="122">
        <v>20000</v>
      </c>
      <c r="BI125" s="12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122">
        <v>0</v>
      </c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4"/>
      <c r="CI125" s="122">
        <f t="shared" si="9"/>
        <v>20000</v>
      </c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5"/>
    </row>
    <row r="126" spans="1:98" ht="114.75" customHeight="1">
      <c r="A126" s="235" t="s">
        <v>182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229" t="s">
        <v>11</v>
      </c>
      <c r="AK126" s="129"/>
      <c r="AL126" s="129"/>
      <c r="AM126" s="129"/>
      <c r="AN126" s="129"/>
      <c r="AO126" s="130"/>
      <c r="AP126" s="128" t="s">
        <v>408</v>
      </c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30"/>
      <c r="BB126" s="50"/>
      <c r="BC126" s="50"/>
      <c r="BD126" s="50"/>
      <c r="BE126" s="50"/>
      <c r="BF126" s="50"/>
      <c r="BG126" s="50"/>
      <c r="BH126" s="122">
        <f>BH127</f>
        <v>60300</v>
      </c>
      <c r="BI126" s="124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122">
        <f>BU127</f>
        <v>1137</v>
      </c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4"/>
      <c r="CI126" s="122">
        <f t="shared" si="9"/>
        <v>59163</v>
      </c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5"/>
    </row>
    <row r="127" spans="1:98" ht="35.25" customHeight="1">
      <c r="A127" s="235" t="s">
        <v>195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229" t="s">
        <v>11</v>
      </c>
      <c r="AK127" s="129"/>
      <c r="AL127" s="130"/>
      <c r="AM127" s="15"/>
      <c r="AN127" s="15"/>
      <c r="AO127" s="15"/>
      <c r="AP127" s="128" t="s">
        <v>409</v>
      </c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30"/>
      <c r="BB127" s="50"/>
      <c r="BC127" s="50"/>
      <c r="BD127" s="50"/>
      <c r="BE127" s="50"/>
      <c r="BF127" s="50"/>
      <c r="BG127" s="50"/>
      <c r="BH127" s="122">
        <v>60300</v>
      </c>
      <c r="BI127" s="12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122">
        <v>1137</v>
      </c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4"/>
      <c r="CI127" s="122">
        <f t="shared" si="9"/>
        <v>59163</v>
      </c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5"/>
    </row>
    <row r="128" spans="1:98" ht="94.5" customHeight="1">
      <c r="A128" s="235" t="s">
        <v>241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244"/>
      <c r="AJ128" s="262" t="s">
        <v>11</v>
      </c>
      <c r="AK128" s="263"/>
      <c r="AL128" s="263"/>
      <c r="AM128" s="263"/>
      <c r="AN128" s="263"/>
      <c r="AO128" s="264"/>
      <c r="AP128" s="128" t="s">
        <v>410</v>
      </c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30"/>
      <c r="BB128" s="50"/>
      <c r="BC128" s="50"/>
      <c r="BD128" s="50"/>
      <c r="BE128" s="50"/>
      <c r="BF128" s="50"/>
      <c r="BG128" s="50"/>
      <c r="BH128" s="122">
        <f>BH129</f>
        <v>9700</v>
      </c>
      <c r="BI128" s="124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122">
        <f>BU129</f>
        <v>0</v>
      </c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4"/>
      <c r="CI128" s="122">
        <f t="shared" si="9"/>
        <v>9700</v>
      </c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5"/>
    </row>
    <row r="129" spans="1:98" ht="24" customHeight="1">
      <c r="A129" s="235" t="s">
        <v>240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244"/>
      <c r="AJ129" s="128" t="s">
        <v>11</v>
      </c>
      <c r="AK129" s="129"/>
      <c r="AL129" s="130"/>
      <c r="AM129" s="15"/>
      <c r="AN129" s="15"/>
      <c r="AO129" s="15"/>
      <c r="AP129" s="128" t="s">
        <v>411</v>
      </c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30"/>
      <c r="BB129" s="50"/>
      <c r="BC129" s="50"/>
      <c r="BD129" s="50"/>
      <c r="BE129" s="50"/>
      <c r="BF129" s="50"/>
      <c r="BG129" s="50"/>
      <c r="BH129" s="122">
        <v>9700</v>
      </c>
      <c r="BI129" s="12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122">
        <v>0</v>
      </c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4"/>
      <c r="CI129" s="122">
        <f t="shared" si="9"/>
        <v>9700</v>
      </c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5"/>
    </row>
    <row r="130" spans="1:98" ht="36" customHeight="1">
      <c r="A130" s="235" t="s">
        <v>249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229" t="s">
        <v>11</v>
      </c>
      <c r="AK130" s="129"/>
      <c r="AL130" s="130"/>
      <c r="AM130" s="15"/>
      <c r="AN130" s="15"/>
      <c r="AO130" s="15"/>
      <c r="AP130" s="128" t="s">
        <v>412</v>
      </c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30"/>
      <c r="BB130" s="50"/>
      <c r="BC130" s="50"/>
      <c r="BD130" s="50"/>
      <c r="BE130" s="50"/>
      <c r="BF130" s="50"/>
      <c r="BG130" s="50"/>
      <c r="BH130" s="122">
        <f>BH131</f>
        <v>20000</v>
      </c>
      <c r="BI130" s="124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122">
        <f>BU131</f>
        <v>0</v>
      </c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4"/>
      <c r="CI130" s="122">
        <f t="shared" si="9"/>
        <v>20000</v>
      </c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5"/>
    </row>
    <row r="131" spans="1:98" ht="72.75" customHeight="1">
      <c r="A131" s="235" t="s">
        <v>184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229" t="s">
        <v>11</v>
      </c>
      <c r="AK131" s="129"/>
      <c r="AL131" s="130"/>
      <c r="AM131" s="15"/>
      <c r="AN131" s="15"/>
      <c r="AO131" s="15"/>
      <c r="AP131" s="128" t="s">
        <v>413</v>
      </c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30"/>
      <c r="BB131" s="50"/>
      <c r="BC131" s="50"/>
      <c r="BD131" s="50"/>
      <c r="BE131" s="50"/>
      <c r="BF131" s="50"/>
      <c r="BG131" s="50"/>
      <c r="BH131" s="122">
        <f>BH132</f>
        <v>20000</v>
      </c>
      <c r="BI131" s="124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122">
        <f>BU132</f>
        <v>0</v>
      </c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4"/>
      <c r="CI131" s="122">
        <f t="shared" si="9"/>
        <v>20000</v>
      </c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5"/>
    </row>
    <row r="132" spans="1:98" ht="152.25" customHeight="1">
      <c r="A132" s="235" t="s">
        <v>183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229" t="s">
        <v>11</v>
      </c>
      <c r="AK132" s="129"/>
      <c r="AL132" s="129"/>
      <c r="AM132" s="129"/>
      <c r="AN132" s="129"/>
      <c r="AO132" s="130"/>
      <c r="AP132" s="128" t="s">
        <v>414</v>
      </c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30"/>
      <c r="BB132" s="50"/>
      <c r="BC132" s="50"/>
      <c r="BD132" s="50"/>
      <c r="BE132" s="50"/>
      <c r="BF132" s="50"/>
      <c r="BG132" s="50"/>
      <c r="BH132" s="122">
        <f>BH133</f>
        <v>20000</v>
      </c>
      <c r="BI132" s="124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122">
        <f>BU133</f>
        <v>0</v>
      </c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4"/>
      <c r="CI132" s="122">
        <f t="shared" si="9"/>
        <v>20000</v>
      </c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5"/>
    </row>
    <row r="133" spans="1:98" ht="36" customHeight="1">
      <c r="A133" s="235" t="s">
        <v>195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229" t="s">
        <v>11</v>
      </c>
      <c r="AK133" s="129"/>
      <c r="AL133" s="130"/>
      <c r="AM133" s="15"/>
      <c r="AN133" s="15"/>
      <c r="AO133" s="15"/>
      <c r="AP133" s="128" t="s">
        <v>415</v>
      </c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30"/>
      <c r="BB133" s="50"/>
      <c r="BC133" s="50"/>
      <c r="BD133" s="50"/>
      <c r="BE133" s="50"/>
      <c r="BF133" s="50"/>
      <c r="BG133" s="50"/>
      <c r="BH133" s="122">
        <v>20000</v>
      </c>
      <c r="BI133" s="12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122">
        <v>0</v>
      </c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4"/>
      <c r="CI133" s="122">
        <f t="shared" si="9"/>
        <v>20000</v>
      </c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5"/>
    </row>
    <row r="134" spans="1:98" s="41" customFormat="1" ht="18.75" customHeight="1">
      <c r="A134" s="230" t="s">
        <v>187</v>
      </c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9" t="s">
        <v>11</v>
      </c>
      <c r="AK134" s="240"/>
      <c r="AL134" s="241"/>
      <c r="AM134" s="54"/>
      <c r="AN134" s="54"/>
      <c r="AO134" s="54"/>
      <c r="AP134" s="242" t="s">
        <v>417</v>
      </c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1"/>
      <c r="BB134" s="55"/>
      <c r="BC134" s="55"/>
      <c r="BD134" s="55"/>
      <c r="BE134" s="55"/>
      <c r="BF134" s="55"/>
      <c r="BG134" s="55"/>
      <c r="BH134" s="236">
        <f>BH135</f>
        <v>64400</v>
      </c>
      <c r="BI134" s="238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236">
        <f>BU135</f>
        <v>0</v>
      </c>
      <c r="BV134" s="237"/>
      <c r="BW134" s="237"/>
      <c r="BX134" s="237"/>
      <c r="BY134" s="237"/>
      <c r="BZ134" s="237"/>
      <c r="CA134" s="237"/>
      <c r="CB134" s="237"/>
      <c r="CC134" s="237"/>
      <c r="CD134" s="237"/>
      <c r="CE134" s="237"/>
      <c r="CF134" s="237"/>
      <c r="CG134" s="237"/>
      <c r="CH134" s="238"/>
      <c r="CI134" s="236">
        <f t="shared" si="9"/>
        <v>64400</v>
      </c>
      <c r="CJ134" s="237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43"/>
    </row>
    <row r="135" spans="1:98" s="46" customFormat="1" ht="22.5" customHeight="1">
      <c r="A135" s="232" t="s">
        <v>144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4" t="s">
        <v>11</v>
      </c>
      <c r="AK135" s="133"/>
      <c r="AL135" s="133"/>
      <c r="AM135" s="133"/>
      <c r="AN135" s="133"/>
      <c r="AO135" s="134"/>
      <c r="AP135" s="132" t="s">
        <v>418</v>
      </c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4"/>
      <c r="BB135" s="62"/>
      <c r="BC135" s="62"/>
      <c r="BD135" s="62"/>
      <c r="BE135" s="62"/>
      <c r="BF135" s="62"/>
      <c r="BG135" s="62"/>
      <c r="BH135" s="136">
        <f>BH136</f>
        <v>64400</v>
      </c>
      <c r="BI135" s="1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136">
        <f>BU136</f>
        <v>0</v>
      </c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8"/>
      <c r="CI135" s="136">
        <f t="shared" si="9"/>
        <v>64400</v>
      </c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9"/>
    </row>
    <row r="136" spans="1:98" s="46" customFormat="1" ht="36" customHeight="1">
      <c r="A136" s="235" t="s">
        <v>250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229" t="s">
        <v>11</v>
      </c>
      <c r="AK136" s="129"/>
      <c r="AL136" s="129"/>
      <c r="AM136" s="129"/>
      <c r="AN136" s="129"/>
      <c r="AO136" s="130"/>
      <c r="AP136" s="128" t="s">
        <v>419</v>
      </c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30"/>
      <c r="BB136" s="50"/>
      <c r="BC136" s="50"/>
      <c r="BD136" s="50"/>
      <c r="BE136" s="50"/>
      <c r="BF136" s="50"/>
      <c r="BG136" s="50"/>
      <c r="BH136" s="122">
        <f>BH137</f>
        <v>64400</v>
      </c>
      <c r="BI136" s="124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122">
        <f>BU137</f>
        <v>0</v>
      </c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4"/>
      <c r="CI136" s="122">
        <f t="shared" si="9"/>
        <v>64400</v>
      </c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5"/>
    </row>
    <row r="137" spans="1:98" ht="72.75" customHeight="1">
      <c r="A137" s="235" t="s">
        <v>186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229" t="s">
        <v>11</v>
      </c>
      <c r="AK137" s="129"/>
      <c r="AL137" s="130"/>
      <c r="AM137" s="15"/>
      <c r="AN137" s="15"/>
      <c r="AO137" s="15"/>
      <c r="AP137" s="128" t="s">
        <v>420</v>
      </c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30"/>
      <c r="BB137" s="50"/>
      <c r="BC137" s="50"/>
      <c r="BD137" s="50"/>
      <c r="BE137" s="50"/>
      <c r="BF137" s="50"/>
      <c r="BG137" s="50"/>
      <c r="BH137" s="122">
        <f>BH138</f>
        <v>64400</v>
      </c>
      <c r="BI137" s="124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122">
        <f>BU138</f>
        <v>0</v>
      </c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4"/>
      <c r="CI137" s="122">
        <f t="shared" si="9"/>
        <v>64400</v>
      </c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5"/>
    </row>
    <row r="138" spans="1:98" ht="118.5" customHeight="1">
      <c r="A138" s="235" t="s">
        <v>185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229" t="s">
        <v>11</v>
      </c>
      <c r="AK138" s="129"/>
      <c r="AL138" s="129"/>
      <c r="AM138" s="129"/>
      <c r="AN138" s="129"/>
      <c r="AO138" s="130"/>
      <c r="AP138" s="128" t="s">
        <v>421</v>
      </c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30"/>
      <c r="BB138" s="50"/>
      <c r="BC138" s="50"/>
      <c r="BD138" s="50"/>
      <c r="BE138" s="50"/>
      <c r="BF138" s="50"/>
      <c r="BG138" s="50"/>
      <c r="BH138" s="122">
        <f>BH139</f>
        <v>64400</v>
      </c>
      <c r="BI138" s="124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122">
        <f>BU139</f>
        <v>0</v>
      </c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4"/>
      <c r="CI138" s="122">
        <f t="shared" si="9"/>
        <v>64400</v>
      </c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5"/>
    </row>
    <row r="139" spans="1:98" ht="35.25" customHeight="1">
      <c r="A139" s="235" t="s">
        <v>195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229" t="s">
        <v>11</v>
      </c>
      <c r="AK139" s="129"/>
      <c r="AL139" s="130"/>
      <c r="AM139" s="15"/>
      <c r="AN139" s="15"/>
      <c r="AO139" s="15"/>
      <c r="AP139" s="128" t="s">
        <v>422</v>
      </c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30"/>
      <c r="BB139" s="50"/>
      <c r="BC139" s="50"/>
      <c r="BD139" s="50"/>
      <c r="BE139" s="50"/>
      <c r="BF139" s="50"/>
      <c r="BG139" s="50"/>
      <c r="BH139" s="122">
        <v>64400</v>
      </c>
      <c r="BI139" s="12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122">
        <v>0</v>
      </c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4"/>
      <c r="CI139" s="122">
        <f t="shared" si="9"/>
        <v>64400</v>
      </c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5"/>
    </row>
    <row r="140" spans="1:98" s="46" customFormat="1" ht="17.25" customHeight="1">
      <c r="A140" s="245" t="s">
        <v>448</v>
      </c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29"/>
      <c r="AK140" s="129"/>
      <c r="AL140" s="129"/>
      <c r="AM140" s="129"/>
      <c r="AN140" s="129"/>
      <c r="AO140" s="130"/>
      <c r="AP140" s="128" t="s">
        <v>451</v>
      </c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30"/>
      <c r="BB140" s="50"/>
      <c r="BC140" s="50"/>
      <c r="BD140" s="50"/>
      <c r="BE140" s="50"/>
      <c r="BF140" s="50"/>
      <c r="BG140" s="50"/>
      <c r="BH140" s="122">
        <f>BH141</f>
        <v>10000</v>
      </c>
      <c r="BI140" s="124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122">
        <f>BU141</f>
        <v>0</v>
      </c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4"/>
      <c r="CI140" s="122">
        <f t="shared" si="9"/>
        <v>10000</v>
      </c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5"/>
    </row>
    <row r="141" spans="1:98" ht="36.75" customHeight="1">
      <c r="A141" s="247" t="s">
        <v>449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234" t="s">
        <v>11</v>
      </c>
      <c r="AK141" s="133"/>
      <c r="AL141" s="134"/>
      <c r="AM141" s="16"/>
      <c r="AN141" s="16"/>
      <c r="AO141" s="16"/>
      <c r="AP141" s="132" t="s">
        <v>452</v>
      </c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4"/>
      <c r="BB141" s="62"/>
      <c r="BC141" s="62"/>
      <c r="BD141" s="62"/>
      <c r="BE141" s="62"/>
      <c r="BF141" s="62"/>
      <c r="BG141" s="62"/>
      <c r="BH141" s="136">
        <f>BH142</f>
        <v>10000</v>
      </c>
      <c r="BI141" s="1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136">
        <f>BU142</f>
        <v>0</v>
      </c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8"/>
      <c r="CI141" s="136">
        <f t="shared" si="9"/>
        <v>10000</v>
      </c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9"/>
    </row>
    <row r="142" spans="1:98" ht="24.75" customHeight="1">
      <c r="A142" s="235" t="s">
        <v>251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244"/>
      <c r="AJ142" s="229" t="s">
        <v>11</v>
      </c>
      <c r="AK142" s="129"/>
      <c r="AL142" s="129"/>
      <c r="AM142" s="129"/>
      <c r="AN142" s="129"/>
      <c r="AO142" s="130"/>
      <c r="AP142" s="128" t="s">
        <v>453</v>
      </c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30"/>
      <c r="BB142" s="50"/>
      <c r="BC142" s="50"/>
      <c r="BD142" s="50"/>
      <c r="BE142" s="50"/>
      <c r="BF142" s="50"/>
      <c r="BG142" s="50"/>
      <c r="BH142" s="122">
        <f>BH143</f>
        <v>10000</v>
      </c>
      <c r="BI142" s="124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122">
        <f>BU143</f>
        <v>0</v>
      </c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4"/>
      <c r="CI142" s="122">
        <f t="shared" si="9"/>
        <v>10000</v>
      </c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5"/>
    </row>
    <row r="143" spans="1:98" ht="92.25" customHeight="1">
      <c r="A143" s="235" t="s">
        <v>161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244"/>
      <c r="AJ143" s="229" t="s">
        <v>11</v>
      </c>
      <c r="AK143" s="129"/>
      <c r="AL143" s="129"/>
      <c r="AM143" s="129"/>
      <c r="AN143" s="129"/>
      <c r="AO143" s="130"/>
      <c r="AP143" s="128" t="s">
        <v>454</v>
      </c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30"/>
      <c r="BB143" s="50"/>
      <c r="BC143" s="50"/>
      <c r="BD143" s="50"/>
      <c r="BE143" s="50"/>
      <c r="BF143" s="50"/>
      <c r="BG143" s="50"/>
      <c r="BH143" s="122">
        <f>BH144</f>
        <v>10000</v>
      </c>
      <c r="BI143" s="124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122">
        <f>BU144</f>
        <v>0</v>
      </c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4"/>
      <c r="CI143" s="122">
        <f t="shared" si="9"/>
        <v>10000</v>
      </c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5"/>
    </row>
    <row r="144" spans="1:98" ht="114.75" customHeight="1">
      <c r="A144" s="235" t="s">
        <v>450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229" t="s">
        <v>11</v>
      </c>
      <c r="AK144" s="129"/>
      <c r="AL144" s="129"/>
      <c r="AM144" s="129"/>
      <c r="AN144" s="129"/>
      <c r="AO144" s="130"/>
      <c r="AP144" s="128" t="s">
        <v>455</v>
      </c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30"/>
      <c r="BB144" s="50"/>
      <c r="BC144" s="50"/>
      <c r="BD144" s="50"/>
      <c r="BE144" s="50"/>
      <c r="BF144" s="50"/>
      <c r="BG144" s="50"/>
      <c r="BH144" s="122">
        <f>BH145</f>
        <v>10000</v>
      </c>
      <c r="BI144" s="124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122">
        <f>BU145</f>
        <v>0</v>
      </c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4"/>
      <c r="CI144" s="122">
        <f t="shared" si="9"/>
        <v>10000</v>
      </c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5"/>
    </row>
    <row r="145" spans="1:98" ht="36" customHeight="1">
      <c r="A145" s="235" t="s">
        <v>195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229" t="s">
        <v>11</v>
      </c>
      <c r="AK145" s="129"/>
      <c r="AL145" s="130"/>
      <c r="AM145" s="15"/>
      <c r="AN145" s="15"/>
      <c r="AO145" s="15"/>
      <c r="AP145" s="128" t="s">
        <v>456</v>
      </c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30"/>
      <c r="BB145" s="50"/>
      <c r="BC145" s="50"/>
      <c r="BD145" s="50"/>
      <c r="BE145" s="50"/>
      <c r="BF145" s="50"/>
      <c r="BG145" s="50"/>
      <c r="BH145" s="122">
        <v>10000</v>
      </c>
      <c r="BI145" s="12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122">
        <v>0</v>
      </c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4"/>
      <c r="CI145" s="122">
        <f t="shared" si="9"/>
        <v>10000</v>
      </c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5"/>
    </row>
    <row r="146" spans="1:98" s="41" customFormat="1" ht="17.25" customHeight="1">
      <c r="A146" s="230" t="s">
        <v>192</v>
      </c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9" t="s">
        <v>11</v>
      </c>
      <c r="AK146" s="240"/>
      <c r="AL146" s="241"/>
      <c r="AM146" s="54"/>
      <c r="AN146" s="54"/>
      <c r="AO146" s="54"/>
      <c r="AP146" s="242" t="s">
        <v>423</v>
      </c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1"/>
      <c r="BB146" s="55"/>
      <c r="BC146" s="55"/>
      <c r="BD146" s="55"/>
      <c r="BE146" s="55"/>
      <c r="BF146" s="55"/>
      <c r="BG146" s="55"/>
      <c r="BH146" s="236">
        <f>BH147</f>
        <v>3719900</v>
      </c>
      <c r="BI146" s="238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236">
        <f>BU147</f>
        <v>205916.05</v>
      </c>
      <c r="BV146" s="237"/>
      <c r="BW146" s="237"/>
      <c r="BX146" s="237"/>
      <c r="BY146" s="237"/>
      <c r="BZ146" s="237"/>
      <c r="CA146" s="237"/>
      <c r="CB146" s="237"/>
      <c r="CC146" s="237"/>
      <c r="CD146" s="237"/>
      <c r="CE146" s="237"/>
      <c r="CF146" s="237"/>
      <c r="CG146" s="237"/>
      <c r="CH146" s="238"/>
      <c r="CI146" s="236">
        <f t="shared" si="9"/>
        <v>3513983.95</v>
      </c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43"/>
    </row>
    <row r="147" spans="1:98" s="46" customFormat="1" ht="17.25" customHeight="1">
      <c r="A147" s="232" t="s">
        <v>193</v>
      </c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4" t="s">
        <v>11</v>
      </c>
      <c r="AK147" s="133"/>
      <c r="AL147" s="133"/>
      <c r="AM147" s="133"/>
      <c r="AN147" s="133"/>
      <c r="AO147" s="134"/>
      <c r="AP147" s="132" t="s">
        <v>424</v>
      </c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4"/>
      <c r="BB147" s="62"/>
      <c r="BC147" s="62"/>
      <c r="BD147" s="62"/>
      <c r="BE147" s="62"/>
      <c r="BF147" s="62"/>
      <c r="BG147" s="62"/>
      <c r="BH147" s="136">
        <f>BH149+BH157</f>
        <v>3719900</v>
      </c>
      <c r="BI147" s="1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136">
        <f>BU149+BU157</f>
        <v>205916.05</v>
      </c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8"/>
      <c r="CI147" s="136">
        <f aca="true" t="shared" si="10" ref="CI147:CI153">BH147-BU147</f>
        <v>3513983.95</v>
      </c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9"/>
    </row>
    <row r="148" spans="1:98" ht="25.5" customHeight="1">
      <c r="A148" s="235" t="s">
        <v>254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229" t="s">
        <v>11</v>
      </c>
      <c r="AK148" s="129"/>
      <c r="AL148" s="130"/>
      <c r="AM148" s="15"/>
      <c r="AN148" s="15"/>
      <c r="AO148" s="15"/>
      <c r="AP148" s="128" t="s">
        <v>425</v>
      </c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30"/>
      <c r="BB148" s="50"/>
      <c r="BC148" s="50"/>
      <c r="BD148" s="50"/>
      <c r="BE148" s="50"/>
      <c r="BF148" s="50"/>
      <c r="BG148" s="50"/>
      <c r="BH148" s="122">
        <f>BH149+BH157</f>
        <v>3719900</v>
      </c>
      <c r="BI148" s="124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122">
        <f>BU149+BU157</f>
        <v>205916.05</v>
      </c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4"/>
      <c r="CI148" s="122">
        <f>BH148-BU148</f>
        <v>3513983.95</v>
      </c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5"/>
    </row>
    <row r="149" spans="1:98" ht="40.5" customHeight="1">
      <c r="A149" s="235" t="s">
        <v>194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229" t="s">
        <v>11</v>
      </c>
      <c r="AK149" s="129"/>
      <c r="AL149" s="130"/>
      <c r="AM149" s="15"/>
      <c r="AN149" s="15"/>
      <c r="AO149" s="15"/>
      <c r="AP149" s="128" t="s">
        <v>426</v>
      </c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30"/>
      <c r="BB149" s="50"/>
      <c r="BC149" s="50"/>
      <c r="BD149" s="50"/>
      <c r="BE149" s="50"/>
      <c r="BF149" s="50"/>
      <c r="BG149" s="50"/>
      <c r="BH149" s="122">
        <f>BH150+BH155</f>
        <v>875800</v>
      </c>
      <c r="BI149" s="124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122">
        <f>BU150+BU155</f>
        <v>27718</v>
      </c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4"/>
      <c r="CI149" s="122">
        <f t="shared" si="10"/>
        <v>848082</v>
      </c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5"/>
    </row>
    <row r="150" spans="1:98" ht="75.75" customHeight="1">
      <c r="A150" s="235" t="s">
        <v>256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229" t="s">
        <v>11</v>
      </c>
      <c r="AK150" s="129"/>
      <c r="AL150" s="130"/>
      <c r="AM150" s="15"/>
      <c r="AN150" s="15"/>
      <c r="AO150" s="15"/>
      <c r="AP150" s="128" t="s">
        <v>427</v>
      </c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30"/>
      <c r="BB150" s="50"/>
      <c r="BC150" s="50"/>
      <c r="BD150" s="50"/>
      <c r="BE150" s="50"/>
      <c r="BF150" s="50"/>
      <c r="BG150" s="50"/>
      <c r="BH150" s="122">
        <f>BH151+BH152+BH153+BH154</f>
        <v>869800</v>
      </c>
      <c r="BI150" s="124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122">
        <f>BU151+BU152+BU153+BU154</f>
        <v>27718</v>
      </c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4"/>
      <c r="CI150" s="122">
        <f>BH150-BU150</f>
        <v>842082</v>
      </c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5"/>
    </row>
    <row r="151" spans="1:98" ht="21.75" customHeight="1">
      <c r="A151" s="235" t="s">
        <v>428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229"/>
      <c r="AK151" s="129"/>
      <c r="AL151" s="130"/>
      <c r="AM151" s="15"/>
      <c r="AN151" s="15"/>
      <c r="AO151" s="15"/>
      <c r="AP151" s="128" t="s">
        <v>429</v>
      </c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30"/>
      <c r="BB151" s="50"/>
      <c r="BC151" s="50"/>
      <c r="BD151" s="50"/>
      <c r="BE151" s="50"/>
      <c r="BF151" s="50"/>
      <c r="BG151" s="50"/>
      <c r="BH151" s="122">
        <v>504700</v>
      </c>
      <c r="BI151" s="124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122">
        <v>27718</v>
      </c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4"/>
      <c r="CI151" s="122">
        <f t="shared" si="10"/>
        <v>476982</v>
      </c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5"/>
    </row>
    <row r="152" spans="1:98" ht="63" customHeight="1">
      <c r="A152" s="235" t="s">
        <v>284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229"/>
      <c r="AK152" s="129"/>
      <c r="AL152" s="130"/>
      <c r="AM152" s="15"/>
      <c r="AN152" s="15"/>
      <c r="AO152" s="15"/>
      <c r="AP152" s="128" t="s">
        <v>430</v>
      </c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30"/>
      <c r="BB152" s="50"/>
      <c r="BC152" s="50"/>
      <c r="BD152" s="50"/>
      <c r="BE152" s="50"/>
      <c r="BF152" s="50"/>
      <c r="BG152" s="50"/>
      <c r="BH152" s="122">
        <v>152700</v>
      </c>
      <c r="BI152" s="124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122">
        <v>0</v>
      </c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4"/>
      <c r="CI152" s="122">
        <f>BH152-BU152</f>
        <v>152700</v>
      </c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5"/>
    </row>
    <row r="153" spans="1:98" ht="39.75" customHeight="1">
      <c r="A153" s="245" t="s">
        <v>163</v>
      </c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29" t="s">
        <v>11</v>
      </c>
      <c r="AK153" s="129"/>
      <c r="AL153" s="129"/>
      <c r="AM153" s="129"/>
      <c r="AN153" s="129"/>
      <c r="AO153" s="130"/>
      <c r="AP153" s="128" t="s">
        <v>431</v>
      </c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30"/>
      <c r="BB153" s="50"/>
      <c r="BC153" s="50"/>
      <c r="BD153" s="50"/>
      <c r="BE153" s="50"/>
      <c r="BF153" s="50"/>
      <c r="BG153" s="50"/>
      <c r="BH153" s="122">
        <v>211900</v>
      </c>
      <c r="BI153" s="124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122">
        <v>0</v>
      </c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4"/>
      <c r="CI153" s="122">
        <f t="shared" si="10"/>
        <v>211900</v>
      </c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5"/>
    </row>
    <row r="154" spans="1:98" ht="18" customHeight="1">
      <c r="A154" s="235" t="s">
        <v>398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229" t="s">
        <v>11</v>
      </c>
      <c r="AK154" s="129"/>
      <c r="AL154" s="129"/>
      <c r="AM154" s="129"/>
      <c r="AN154" s="129"/>
      <c r="AO154" s="130"/>
      <c r="AP154" s="128" t="s">
        <v>432</v>
      </c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30"/>
      <c r="BB154" s="50"/>
      <c r="BC154" s="50"/>
      <c r="BD154" s="50"/>
      <c r="BE154" s="50"/>
      <c r="BF154" s="50"/>
      <c r="BG154" s="50"/>
      <c r="BH154" s="122">
        <v>500</v>
      </c>
      <c r="BI154" s="12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122">
        <v>0</v>
      </c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4"/>
      <c r="CI154" s="122">
        <f>BH154-BU154</f>
        <v>500</v>
      </c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5"/>
    </row>
    <row r="155" spans="1:98" ht="61.5" customHeight="1">
      <c r="A155" s="245" t="s">
        <v>197</v>
      </c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29" t="s">
        <v>11</v>
      </c>
      <c r="AK155" s="129"/>
      <c r="AL155" s="130"/>
      <c r="AM155" s="15"/>
      <c r="AN155" s="15"/>
      <c r="AO155" s="15"/>
      <c r="AP155" s="128" t="s">
        <v>433</v>
      </c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30"/>
      <c r="BB155" s="50"/>
      <c r="BC155" s="50"/>
      <c r="BD155" s="50"/>
      <c r="BE155" s="50"/>
      <c r="BF155" s="50"/>
      <c r="BG155" s="50"/>
      <c r="BH155" s="122">
        <f>BH156</f>
        <v>6000</v>
      </c>
      <c r="BI155" s="12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122">
        <f>BU156</f>
        <v>0</v>
      </c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4"/>
      <c r="CI155" s="122">
        <f>BH155-BU155</f>
        <v>6000</v>
      </c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5"/>
    </row>
    <row r="156" spans="1:98" ht="26.25" customHeight="1">
      <c r="A156" s="235" t="s">
        <v>198</v>
      </c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229" t="s">
        <v>11</v>
      </c>
      <c r="AK156" s="129"/>
      <c r="AL156" s="129"/>
      <c r="AM156" s="129"/>
      <c r="AN156" s="129"/>
      <c r="AO156" s="130"/>
      <c r="AP156" s="128" t="s">
        <v>433</v>
      </c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30"/>
      <c r="BB156" s="50"/>
      <c r="BC156" s="50"/>
      <c r="BD156" s="50"/>
      <c r="BE156" s="50"/>
      <c r="BF156" s="50"/>
      <c r="BG156" s="50"/>
      <c r="BH156" s="122">
        <v>6000</v>
      </c>
      <c r="BI156" s="12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122">
        <v>0</v>
      </c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4"/>
      <c r="CI156" s="122">
        <f aca="true" t="shared" si="11" ref="CI156:CI161">BH156-BU156</f>
        <v>6000</v>
      </c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5"/>
    </row>
    <row r="157" spans="1:98" ht="39" customHeight="1">
      <c r="A157" s="235" t="s">
        <v>199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229" t="s">
        <v>11</v>
      </c>
      <c r="AK157" s="129"/>
      <c r="AL157" s="130"/>
      <c r="AM157" s="15"/>
      <c r="AN157" s="15"/>
      <c r="AO157" s="15"/>
      <c r="AP157" s="128" t="s">
        <v>434</v>
      </c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30"/>
      <c r="BB157" s="50"/>
      <c r="BC157" s="50"/>
      <c r="BD157" s="50"/>
      <c r="BE157" s="50"/>
      <c r="BF157" s="50"/>
      <c r="BG157" s="50"/>
      <c r="BH157" s="122">
        <f>BH158+BH163</f>
        <v>2844100</v>
      </c>
      <c r="BI157" s="124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122">
        <f>BU158+BU163</f>
        <v>178198.05</v>
      </c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4"/>
      <c r="CI157" s="122">
        <f t="shared" si="11"/>
        <v>2665901.95</v>
      </c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5"/>
    </row>
    <row r="158" spans="1:98" ht="68.25" customHeight="1">
      <c r="A158" s="235" t="s">
        <v>255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229" t="s">
        <v>11</v>
      </c>
      <c r="AK158" s="129"/>
      <c r="AL158" s="130"/>
      <c r="AM158" s="15"/>
      <c r="AN158" s="15"/>
      <c r="AO158" s="15"/>
      <c r="AP158" s="128" t="s">
        <v>435</v>
      </c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30"/>
      <c r="BB158" s="50"/>
      <c r="BC158" s="50"/>
      <c r="BD158" s="50"/>
      <c r="BE158" s="50"/>
      <c r="BF158" s="50"/>
      <c r="BG158" s="50"/>
      <c r="BH158" s="122">
        <f>BH159+BH160+BH161+BH162</f>
        <v>2824100</v>
      </c>
      <c r="BI158" s="124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122">
        <f>BU159+BU160+BU161+BU162</f>
        <v>178198.05</v>
      </c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4"/>
      <c r="CI158" s="122">
        <f>BH158-BU158</f>
        <v>2645901.95</v>
      </c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5"/>
    </row>
    <row r="159" spans="1:98" ht="23.25" customHeight="1">
      <c r="A159" s="235" t="s">
        <v>428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229" t="s">
        <v>11</v>
      </c>
      <c r="AK159" s="129"/>
      <c r="AL159" s="130"/>
      <c r="AM159" s="15"/>
      <c r="AN159" s="15"/>
      <c r="AO159" s="15"/>
      <c r="AP159" s="128" t="s">
        <v>436</v>
      </c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30"/>
      <c r="BB159" s="50"/>
      <c r="BC159" s="50"/>
      <c r="BD159" s="50"/>
      <c r="BE159" s="50"/>
      <c r="BF159" s="50"/>
      <c r="BG159" s="50"/>
      <c r="BH159" s="122">
        <v>1520000</v>
      </c>
      <c r="BI159" s="124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122">
        <v>95347</v>
      </c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4"/>
      <c r="CI159" s="122">
        <f t="shared" si="11"/>
        <v>1424653</v>
      </c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5"/>
    </row>
    <row r="160" spans="1:98" ht="60" customHeight="1">
      <c r="A160" s="235" t="s">
        <v>284</v>
      </c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229" t="s">
        <v>11</v>
      </c>
      <c r="AK160" s="129"/>
      <c r="AL160" s="130"/>
      <c r="AM160" s="15"/>
      <c r="AN160" s="15"/>
      <c r="AO160" s="15"/>
      <c r="AP160" s="128" t="s">
        <v>437</v>
      </c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30"/>
      <c r="BB160" s="50"/>
      <c r="BC160" s="50"/>
      <c r="BD160" s="50"/>
      <c r="BE160" s="50"/>
      <c r="BF160" s="50"/>
      <c r="BG160" s="50"/>
      <c r="BH160" s="122">
        <v>459700</v>
      </c>
      <c r="BI160" s="124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122">
        <v>52525</v>
      </c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4"/>
      <c r="CI160" s="122">
        <f>BH160-BU160</f>
        <v>407175</v>
      </c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5"/>
    </row>
    <row r="161" spans="1:98" ht="32.25" customHeight="1">
      <c r="A161" s="245" t="s">
        <v>163</v>
      </c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29" t="s">
        <v>11</v>
      </c>
      <c r="AK161" s="129"/>
      <c r="AL161" s="129"/>
      <c r="AM161" s="129"/>
      <c r="AN161" s="129"/>
      <c r="AO161" s="130"/>
      <c r="AP161" s="128" t="s">
        <v>438</v>
      </c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30"/>
      <c r="BB161" s="50"/>
      <c r="BC161" s="50"/>
      <c r="BD161" s="50"/>
      <c r="BE161" s="50"/>
      <c r="BF161" s="50"/>
      <c r="BG161" s="50"/>
      <c r="BH161" s="122">
        <v>842400</v>
      </c>
      <c r="BI161" s="124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122">
        <v>30326.05</v>
      </c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4"/>
      <c r="CI161" s="122">
        <f t="shared" si="11"/>
        <v>812073.95</v>
      </c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5"/>
    </row>
    <row r="162" spans="1:98" ht="18" customHeight="1">
      <c r="A162" s="235" t="s">
        <v>289</v>
      </c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229" t="s">
        <v>11</v>
      </c>
      <c r="AK162" s="129"/>
      <c r="AL162" s="129"/>
      <c r="AM162" s="129"/>
      <c r="AN162" s="129"/>
      <c r="AO162" s="130"/>
      <c r="AP162" s="128" t="s">
        <v>439</v>
      </c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30"/>
      <c r="BB162" s="50"/>
      <c r="BC162" s="50"/>
      <c r="BD162" s="50"/>
      <c r="BE162" s="50"/>
      <c r="BF162" s="50"/>
      <c r="BG162" s="50"/>
      <c r="BH162" s="122">
        <v>2000</v>
      </c>
      <c r="BI162" s="12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122">
        <v>0</v>
      </c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4"/>
      <c r="CI162" s="122">
        <f>BH162-BU162</f>
        <v>2000</v>
      </c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5"/>
    </row>
    <row r="163" spans="1:98" ht="61.5" customHeight="1">
      <c r="A163" s="245" t="s">
        <v>200</v>
      </c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29" t="s">
        <v>11</v>
      </c>
      <c r="AK163" s="129"/>
      <c r="AL163" s="130"/>
      <c r="AM163" s="15"/>
      <c r="AN163" s="15"/>
      <c r="AO163" s="15"/>
      <c r="AP163" s="128" t="s">
        <v>441</v>
      </c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30"/>
      <c r="BB163" s="50"/>
      <c r="BC163" s="50"/>
      <c r="BD163" s="50"/>
      <c r="BE163" s="50"/>
      <c r="BF163" s="50"/>
      <c r="BG163" s="50"/>
      <c r="BH163" s="122">
        <f>BH164</f>
        <v>20000</v>
      </c>
      <c r="BI163" s="12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122">
        <f>BU164</f>
        <v>0</v>
      </c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4"/>
      <c r="CI163" s="122">
        <f>BH163-BU163</f>
        <v>20000</v>
      </c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5"/>
    </row>
    <row r="164" spans="1:98" ht="26.25" customHeight="1">
      <c r="A164" s="235" t="s">
        <v>198</v>
      </c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229" t="s">
        <v>11</v>
      </c>
      <c r="AK164" s="129"/>
      <c r="AL164" s="129"/>
      <c r="AM164" s="129"/>
      <c r="AN164" s="129"/>
      <c r="AO164" s="130"/>
      <c r="AP164" s="128" t="s">
        <v>440</v>
      </c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30"/>
      <c r="BB164" s="50"/>
      <c r="BC164" s="50"/>
      <c r="BD164" s="50"/>
      <c r="BE164" s="50"/>
      <c r="BF164" s="50"/>
      <c r="BG164" s="50"/>
      <c r="BH164" s="122">
        <v>20000</v>
      </c>
      <c r="BI164" s="12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122">
        <v>0</v>
      </c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4"/>
      <c r="CI164" s="122">
        <f>BH164-BU164</f>
        <v>20000</v>
      </c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5"/>
    </row>
    <row r="165" spans="1:98" s="36" customFormat="1" ht="18" customHeight="1">
      <c r="A165" s="257" t="s">
        <v>201</v>
      </c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39" t="s">
        <v>11</v>
      </c>
      <c r="AK165" s="240"/>
      <c r="AL165" s="241"/>
      <c r="AM165" s="54"/>
      <c r="AN165" s="54"/>
      <c r="AO165" s="54"/>
      <c r="AP165" s="242" t="s">
        <v>442</v>
      </c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1"/>
      <c r="BB165" s="55"/>
      <c r="BC165" s="55"/>
      <c r="BD165" s="55"/>
      <c r="BE165" s="55"/>
      <c r="BF165" s="55"/>
      <c r="BG165" s="55"/>
      <c r="BH165" s="236">
        <f>BH166</f>
        <v>10000</v>
      </c>
      <c r="BI165" s="238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236">
        <f>BU166</f>
        <v>6808</v>
      </c>
      <c r="BV165" s="237"/>
      <c r="BW165" s="237"/>
      <c r="BX165" s="237"/>
      <c r="BY165" s="237"/>
      <c r="BZ165" s="237"/>
      <c r="CA165" s="237"/>
      <c r="CB165" s="237"/>
      <c r="CC165" s="237"/>
      <c r="CD165" s="237"/>
      <c r="CE165" s="237"/>
      <c r="CF165" s="237"/>
      <c r="CG165" s="237"/>
      <c r="CH165" s="238"/>
      <c r="CI165" s="236">
        <f aca="true" t="shared" si="12" ref="CI165:CI170">BH165-BU165</f>
        <v>3192</v>
      </c>
      <c r="CJ165" s="237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43"/>
    </row>
    <row r="166" spans="1:98" s="46" customFormat="1" ht="29.25" customHeight="1">
      <c r="A166" s="247" t="s">
        <v>127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234" t="s">
        <v>11</v>
      </c>
      <c r="AK166" s="133"/>
      <c r="AL166" s="134"/>
      <c r="AM166" s="16"/>
      <c r="AN166" s="16"/>
      <c r="AO166" s="16"/>
      <c r="AP166" s="132" t="s">
        <v>443</v>
      </c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4"/>
      <c r="BB166" s="62"/>
      <c r="BC166" s="62"/>
      <c r="BD166" s="62"/>
      <c r="BE166" s="62"/>
      <c r="BF166" s="62"/>
      <c r="BG166" s="62"/>
      <c r="BH166" s="136">
        <f>BH167</f>
        <v>10000</v>
      </c>
      <c r="BI166" s="1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136">
        <f>BU167</f>
        <v>6808</v>
      </c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8"/>
      <c r="CI166" s="136">
        <f t="shared" si="12"/>
        <v>3192</v>
      </c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9"/>
    </row>
    <row r="167" spans="1:98" s="120" customFormat="1" ht="32.25" customHeight="1">
      <c r="A167" s="245" t="s">
        <v>257</v>
      </c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29" t="s">
        <v>11</v>
      </c>
      <c r="AK167" s="129"/>
      <c r="AL167" s="130"/>
      <c r="AM167" s="15"/>
      <c r="AN167" s="15"/>
      <c r="AO167" s="15"/>
      <c r="AP167" s="128" t="s">
        <v>444</v>
      </c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30"/>
      <c r="BB167" s="50"/>
      <c r="BC167" s="50"/>
      <c r="BD167" s="50"/>
      <c r="BE167" s="50"/>
      <c r="BF167" s="50"/>
      <c r="BG167" s="50"/>
      <c r="BH167" s="122">
        <f>BH168</f>
        <v>10000</v>
      </c>
      <c r="BI167" s="124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122">
        <f>BU168</f>
        <v>6808</v>
      </c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4"/>
      <c r="CI167" s="122">
        <f>BH167-BU167</f>
        <v>3192</v>
      </c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5"/>
    </row>
    <row r="168" spans="1:98" s="120" customFormat="1" ht="62.25" customHeight="1">
      <c r="A168" s="245" t="s">
        <v>203</v>
      </c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29" t="s">
        <v>11</v>
      </c>
      <c r="AK168" s="129"/>
      <c r="AL168" s="130"/>
      <c r="AM168" s="15"/>
      <c r="AN168" s="15"/>
      <c r="AO168" s="15"/>
      <c r="AP168" s="128" t="s">
        <v>445</v>
      </c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30"/>
      <c r="BB168" s="50"/>
      <c r="BC168" s="50"/>
      <c r="BD168" s="50"/>
      <c r="BE168" s="50"/>
      <c r="BF168" s="50"/>
      <c r="BG168" s="50"/>
      <c r="BH168" s="122">
        <f>BH169</f>
        <v>10000</v>
      </c>
      <c r="BI168" s="124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122">
        <f>BU169</f>
        <v>6808</v>
      </c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4"/>
      <c r="CI168" s="122">
        <f>BH168-BU168</f>
        <v>3192</v>
      </c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5"/>
    </row>
    <row r="169" spans="1:98" s="120" customFormat="1" ht="79.5" customHeight="1">
      <c r="A169" s="245" t="s">
        <v>202</v>
      </c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29" t="s">
        <v>11</v>
      </c>
      <c r="AK169" s="129"/>
      <c r="AL169" s="130"/>
      <c r="AM169" s="15"/>
      <c r="AN169" s="15"/>
      <c r="AO169" s="15"/>
      <c r="AP169" s="128" t="s">
        <v>446</v>
      </c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30"/>
      <c r="BB169" s="50"/>
      <c r="BC169" s="50"/>
      <c r="BD169" s="50"/>
      <c r="BE169" s="50"/>
      <c r="BF169" s="50"/>
      <c r="BG169" s="50"/>
      <c r="BH169" s="122">
        <f>BH170</f>
        <v>10000</v>
      </c>
      <c r="BI169" s="124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122">
        <f>BU170</f>
        <v>6808</v>
      </c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4"/>
      <c r="CI169" s="122">
        <f t="shared" si="12"/>
        <v>3192</v>
      </c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5"/>
    </row>
    <row r="170" spans="1:98" s="120" customFormat="1" ht="41.25" customHeight="1">
      <c r="A170" s="235" t="s">
        <v>196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229" t="s">
        <v>11</v>
      </c>
      <c r="AK170" s="129"/>
      <c r="AL170" s="130"/>
      <c r="AM170" s="15"/>
      <c r="AN170" s="15"/>
      <c r="AO170" s="15"/>
      <c r="AP170" s="128" t="s">
        <v>447</v>
      </c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30"/>
      <c r="BB170" s="50"/>
      <c r="BC170" s="50"/>
      <c r="BD170" s="50"/>
      <c r="BE170" s="50"/>
      <c r="BF170" s="50"/>
      <c r="BG170" s="50"/>
      <c r="BH170" s="122">
        <v>10000</v>
      </c>
      <c r="BI170" s="124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122">
        <v>6808</v>
      </c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4"/>
      <c r="CI170" s="122">
        <f t="shared" si="12"/>
        <v>3192</v>
      </c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5"/>
    </row>
    <row r="171" spans="54:98" ht="7.5" customHeight="1" thickBot="1"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</row>
    <row r="172" spans="1:98" ht="24" customHeight="1" thickBot="1">
      <c r="A172" s="251" t="s">
        <v>122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2"/>
      <c r="AJ172" s="253" t="s">
        <v>12</v>
      </c>
      <c r="AK172" s="254"/>
      <c r="AL172" s="254"/>
      <c r="AM172" s="254"/>
      <c r="AN172" s="254"/>
      <c r="AO172" s="255"/>
      <c r="AP172" s="256" t="s">
        <v>15</v>
      </c>
      <c r="AQ172" s="254"/>
      <c r="AR172" s="254"/>
      <c r="AS172" s="254"/>
      <c r="AT172" s="254"/>
      <c r="AU172" s="254"/>
      <c r="AV172" s="254"/>
      <c r="AW172" s="254"/>
      <c r="AX172" s="254"/>
      <c r="AY172" s="254"/>
      <c r="AZ172" s="254"/>
      <c r="BA172" s="255"/>
      <c r="BB172" s="248">
        <v>-203000</v>
      </c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250"/>
      <c r="BT172" s="52"/>
      <c r="BU172" s="248">
        <v>158214.45</v>
      </c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50"/>
      <c r="CI172" s="248" t="s">
        <v>15</v>
      </c>
      <c r="CJ172" s="249"/>
      <c r="CK172" s="249"/>
      <c r="CL172" s="249"/>
      <c r="CM172" s="249"/>
      <c r="CN172" s="249"/>
      <c r="CO172" s="249"/>
      <c r="CP172" s="249"/>
      <c r="CQ172" s="249"/>
      <c r="CR172" s="249"/>
      <c r="CS172" s="249"/>
      <c r="CT172" s="250"/>
    </row>
  </sheetData>
  <sheetProtection/>
  <mergeCells count="998">
    <mergeCell ref="A140:AI140"/>
    <mergeCell ref="AJ140:AO140"/>
    <mergeCell ref="AP140:BA140"/>
    <mergeCell ref="BH140:BI140"/>
    <mergeCell ref="CI76:CT76"/>
    <mergeCell ref="E85:AI85"/>
    <mergeCell ref="E86:AI86"/>
    <mergeCell ref="BH87:BI87"/>
    <mergeCell ref="BH97:BI97"/>
    <mergeCell ref="AJ117:AO117"/>
    <mergeCell ref="CI77:CT77"/>
    <mergeCell ref="E75:AI75"/>
    <mergeCell ref="AJ75:AL75"/>
    <mergeCell ref="AP75:BA75"/>
    <mergeCell ref="BU75:CH75"/>
    <mergeCell ref="CI75:CT75"/>
    <mergeCell ref="E76:AI76"/>
    <mergeCell ref="AJ76:AL76"/>
    <mergeCell ref="AP76:BA76"/>
    <mergeCell ref="BU76:CH76"/>
    <mergeCell ref="AJ73:AL73"/>
    <mergeCell ref="AP73:BA73"/>
    <mergeCell ref="BH73:BI73"/>
    <mergeCell ref="BU73:CH73"/>
    <mergeCell ref="CI73:CT73"/>
    <mergeCell ref="A77:AI77"/>
    <mergeCell ref="AJ77:AL77"/>
    <mergeCell ref="AP77:BA77"/>
    <mergeCell ref="BH77:BI77"/>
    <mergeCell ref="BU77:CH77"/>
    <mergeCell ref="CI167:CT167"/>
    <mergeCell ref="BH24:BI24"/>
    <mergeCell ref="BU24:CH24"/>
    <mergeCell ref="CI24:CT24"/>
    <mergeCell ref="BU12:CH12"/>
    <mergeCell ref="CI12:CT12"/>
    <mergeCell ref="BH28:BI28"/>
    <mergeCell ref="BH21:BI21"/>
    <mergeCell ref="BH19:BI19"/>
    <mergeCell ref="CI19:CT19"/>
    <mergeCell ref="A141:AI141"/>
    <mergeCell ref="AJ141:AL141"/>
    <mergeCell ref="AP141:BA141"/>
    <mergeCell ref="BH141:BI141"/>
    <mergeCell ref="BU141:CH141"/>
    <mergeCell ref="A167:AI167"/>
    <mergeCell ref="AJ167:AL167"/>
    <mergeCell ref="AP167:BA167"/>
    <mergeCell ref="BH167:BI167"/>
    <mergeCell ref="BU167:CH167"/>
    <mergeCell ref="AJ158:AL158"/>
    <mergeCell ref="AP158:BA158"/>
    <mergeCell ref="BH158:BI158"/>
    <mergeCell ref="BU158:CH158"/>
    <mergeCell ref="CI158:CT158"/>
    <mergeCell ref="A150:AI150"/>
    <mergeCell ref="AJ150:AL150"/>
    <mergeCell ref="AP150:BA150"/>
    <mergeCell ref="BH150:BI150"/>
    <mergeCell ref="BU150:CH150"/>
    <mergeCell ref="A148:AI148"/>
    <mergeCell ref="AJ148:AL148"/>
    <mergeCell ref="AP148:BA148"/>
    <mergeCell ref="BH148:BI148"/>
    <mergeCell ref="BU148:CH148"/>
    <mergeCell ref="CI146:CT146"/>
    <mergeCell ref="A147:AI147"/>
    <mergeCell ref="CI147:CT147"/>
    <mergeCell ref="BH146:BI146"/>
    <mergeCell ref="BU131:CH131"/>
    <mergeCell ref="CI141:CT141"/>
    <mergeCell ref="BH132:BI132"/>
    <mergeCell ref="BH133:BI133"/>
    <mergeCell ref="A134:AI134"/>
    <mergeCell ref="A135:AI135"/>
    <mergeCell ref="BU140:CH140"/>
    <mergeCell ref="CI140:CT140"/>
    <mergeCell ref="CI135:CT135"/>
    <mergeCell ref="CI138:CT138"/>
    <mergeCell ref="BH110:BI110"/>
    <mergeCell ref="BU110:CH110"/>
    <mergeCell ref="CI110:CT110"/>
    <mergeCell ref="A112:AI112"/>
    <mergeCell ref="AJ112:AL112"/>
    <mergeCell ref="AP112:BA112"/>
    <mergeCell ref="BH112:BI112"/>
    <mergeCell ref="BU112:CH112"/>
    <mergeCell ref="CI112:CT112"/>
    <mergeCell ref="CI111:CT111"/>
    <mergeCell ref="A142:AI142"/>
    <mergeCell ref="AJ142:AO142"/>
    <mergeCell ref="AP142:BA142"/>
    <mergeCell ref="BH142:BI142"/>
    <mergeCell ref="BU142:CH142"/>
    <mergeCell ref="CI142:CT142"/>
    <mergeCell ref="BH144:BI144"/>
    <mergeCell ref="BU144:CH144"/>
    <mergeCell ref="CI144:CT144"/>
    <mergeCell ref="A143:AI143"/>
    <mergeCell ref="AJ143:AO143"/>
    <mergeCell ref="AP143:BA143"/>
    <mergeCell ref="BH143:BI143"/>
    <mergeCell ref="BU143:CH143"/>
    <mergeCell ref="CI143:CT143"/>
    <mergeCell ref="CI108:CT108"/>
    <mergeCell ref="AJ108:AO108"/>
    <mergeCell ref="A109:AI109"/>
    <mergeCell ref="AJ109:AL109"/>
    <mergeCell ref="AP109:BA109"/>
    <mergeCell ref="BH109:BI109"/>
    <mergeCell ref="BU109:CH109"/>
    <mergeCell ref="CI109:CT109"/>
    <mergeCell ref="BH145:BI145"/>
    <mergeCell ref="BU145:CH145"/>
    <mergeCell ref="AP108:BA108"/>
    <mergeCell ref="BH108:BI108"/>
    <mergeCell ref="BU108:CH108"/>
    <mergeCell ref="A110:AI110"/>
    <mergeCell ref="AJ110:AL110"/>
    <mergeCell ref="A144:AI144"/>
    <mergeCell ref="AJ144:AO144"/>
    <mergeCell ref="AP144:BA144"/>
    <mergeCell ref="AJ30:AO30"/>
    <mergeCell ref="AJ106:AL106"/>
    <mergeCell ref="AP106:BA106"/>
    <mergeCell ref="BH106:BI106"/>
    <mergeCell ref="BU106:CH106"/>
    <mergeCell ref="CI106:CT106"/>
    <mergeCell ref="AP30:BA30"/>
    <mergeCell ref="AJ70:AO70"/>
    <mergeCell ref="AP70:BA70"/>
    <mergeCell ref="AP90:BA90"/>
    <mergeCell ref="AP24:BA24"/>
    <mergeCell ref="CI145:CT145"/>
    <mergeCell ref="A107:AI107"/>
    <mergeCell ref="A117:AI117"/>
    <mergeCell ref="A118:AI118"/>
    <mergeCell ref="CI30:CT30"/>
    <mergeCell ref="BU31:CH31"/>
    <mergeCell ref="CI31:CT31"/>
    <mergeCell ref="AP31:BA31"/>
    <mergeCell ref="A30:AI30"/>
    <mergeCell ref="BU115:CH115"/>
    <mergeCell ref="BU40:CH40"/>
    <mergeCell ref="A41:AI41"/>
    <mergeCell ref="BU41:CH41"/>
    <mergeCell ref="A21:AI21"/>
    <mergeCell ref="BU29:CH29"/>
    <mergeCell ref="A27:AI27"/>
    <mergeCell ref="BU30:CH30"/>
    <mergeCell ref="A24:AI24"/>
    <mergeCell ref="AJ24:AO24"/>
    <mergeCell ref="BH116:BI116"/>
    <mergeCell ref="BH117:BI117"/>
    <mergeCell ref="AP136:BA136"/>
    <mergeCell ref="BH136:BI136"/>
    <mergeCell ref="BU136:CH136"/>
    <mergeCell ref="AP118:BA118"/>
    <mergeCell ref="AP116:BA116"/>
    <mergeCell ref="BH121:BI121"/>
    <mergeCell ref="AP131:BA131"/>
    <mergeCell ref="BH131:BI131"/>
    <mergeCell ref="BH162:BI162"/>
    <mergeCell ref="AP163:BA163"/>
    <mergeCell ref="AJ164:AO164"/>
    <mergeCell ref="AP161:BA161"/>
    <mergeCell ref="AJ155:AL155"/>
    <mergeCell ref="A155:AI155"/>
    <mergeCell ref="AP155:BA155"/>
    <mergeCell ref="AP159:BA159"/>
    <mergeCell ref="A157:AI157"/>
    <mergeCell ref="AJ161:AO161"/>
    <mergeCell ref="A153:AI153"/>
    <mergeCell ref="AJ149:AL149"/>
    <mergeCell ref="AJ151:AL151"/>
    <mergeCell ref="AJ68:AO68"/>
    <mergeCell ref="AP105:BA105"/>
    <mergeCell ref="AJ105:AL105"/>
    <mergeCell ref="AJ90:AL90"/>
    <mergeCell ref="AP86:BA86"/>
    <mergeCell ref="AJ83:AL83"/>
    <mergeCell ref="AP85:BA85"/>
    <mergeCell ref="AJ120:AL120"/>
    <mergeCell ref="AJ82:AL82"/>
    <mergeCell ref="AJ84:AL84"/>
    <mergeCell ref="AJ86:AL86"/>
    <mergeCell ref="AJ85:AL85"/>
    <mergeCell ref="AJ95:AL95"/>
    <mergeCell ref="AJ96:AL96"/>
    <mergeCell ref="AJ107:AL107"/>
    <mergeCell ref="AJ103:AL103"/>
    <mergeCell ref="AJ102:AL102"/>
    <mergeCell ref="AP92:BA92"/>
    <mergeCell ref="AP101:BA101"/>
    <mergeCell ref="AJ92:AL92"/>
    <mergeCell ref="CI66:CT66"/>
    <mergeCell ref="AP79:BA79"/>
    <mergeCell ref="AJ87:AL87"/>
    <mergeCell ref="AJ89:AL89"/>
    <mergeCell ref="AJ88:AO88"/>
    <mergeCell ref="AP82:BA82"/>
    <mergeCell ref="BH68:BI68"/>
    <mergeCell ref="BH32:BI32"/>
    <mergeCell ref="BU54:CH54"/>
    <mergeCell ref="BH54:BI54"/>
    <mergeCell ref="BU68:CH68"/>
    <mergeCell ref="AP68:BA68"/>
    <mergeCell ref="BH89:BI89"/>
    <mergeCell ref="AP83:BA83"/>
    <mergeCell ref="AP84:BA84"/>
    <mergeCell ref="AP87:BA87"/>
    <mergeCell ref="AP81:BA81"/>
    <mergeCell ref="AJ40:AO40"/>
    <mergeCell ref="AP40:BA40"/>
    <mergeCell ref="AJ44:AO44"/>
    <mergeCell ref="BU33:CH33"/>
    <mergeCell ref="AP33:BA33"/>
    <mergeCell ref="BH33:BI33"/>
    <mergeCell ref="BH40:BI40"/>
    <mergeCell ref="AJ41:AO41"/>
    <mergeCell ref="AP41:BA41"/>
    <mergeCell ref="BH41:BI41"/>
    <mergeCell ref="AP122:BA122"/>
    <mergeCell ref="AP97:BA97"/>
    <mergeCell ref="AP96:BA96"/>
    <mergeCell ref="AP104:BA104"/>
    <mergeCell ref="AP103:BA103"/>
    <mergeCell ref="AP111:BA111"/>
    <mergeCell ref="AP100:BA100"/>
    <mergeCell ref="AP115:BA115"/>
    <mergeCell ref="AP110:BA110"/>
    <mergeCell ref="AP98:BA98"/>
    <mergeCell ref="CI107:CT107"/>
    <mergeCell ref="BH101:BI101"/>
    <mergeCell ref="BU101:CH101"/>
    <mergeCell ref="AP93:BA93"/>
    <mergeCell ref="AP95:BA95"/>
    <mergeCell ref="AP107:BA107"/>
    <mergeCell ref="BH100:BI100"/>
    <mergeCell ref="BU100:CH100"/>
    <mergeCell ref="CI100:CT100"/>
    <mergeCell ref="BH107:BI107"/>
    <mergeCell ref="BU98:CH98"/>
    <mergeCell ref="BH105:BI105"/>
    <mergeCell ref="BU89:CH89"/>
    <mergeCell ref="BU93:CH93"/>
    <mergeCell ref="BU107:CH107"/>
    <mergeCell ref="BH90:BI90"/>
    <mergeCell ref="BU90:CH90"/>
    <mergeCell ref="BH94:BI94"/>
    <mergeCell ref="BU96:CH96"/>
    <mergeCell ref="BU99:CH99"/>
    <mergeCell ref="BH95:BI95"/>
    <mergeCell ref="AP88:BA88"/>
    <mergeCell ref="AP91:BA91"/>
    <mergeCell ref="BH96:BI96"/>
    <mergeCell ref="BH88:BI88"/>
    <mergeCell ref="AP89:BA89"/>
    <mergeCell ref="BH92:BI92"/>
    <mergeCell ref="BH91:BI91"/>
    <mergeCell ref="BH93:BI93"/>
    <mergeCell ref="AP94:BA94"/>
    <mergeCell ref="BU82:CH82"/>
    <mergeCell ref="CI103:CT103"/>
    <mergeCell ref="CI89:CT89"/>
    <mergeCell ref="BU114:CH114"/>
    <mergeCell ref="BU104:CH104"/>
    <mergeCell ref="BU94:CH94"/>
    <mergeCell ref="CI105:CT105"/>
    <mergeCell ref="BU111:CH111"/>
    <mergeCell ref="BU103:CH103"/>
    <mergeCell ref="CI113:CT113"/>
    <mergeCell ref="BH151:BI151"/>
    <mergeCell ref="BU147:CH147"/>
    <mergeCell ref="BU146:CH146"/>
    <mergeCell ref="BU154:CH154"/>
    <mergeCell ref="BU149:CH149"/>
    <mergeCell ref="BU152:CH152"/>
    <mergeCell ref="BH147:BI147"/>
    <mergeCell ref="BH152:BI152"/>
    <mergeCell ref="BH153:BI153"/>
    <mergeCell ref="BU88:CH88"/>
    <mergeCell ref="BU95:CH95"/>
    <mergeCell ref="CI90:CT90"/>
    <mergeCell ref="CI102:CT102"/>
    <mergeCell ref="BU122:CH122"/>
    <mergeCell ref="CI137:CT137"/>
    <mergeCell ref="BU127:CH127"/>
    <mergeCell ref="CI115:CT115"/>
    <mergeCell ref="CI104:CT104"/>
    <mergeCell ref="CI114:CT114"/>
    <mergeCell ref="BU1:CT1"/>
    <mergeCell ref="CI51:CT51"/>
    <mergeCell ref="CI32:CT32"/>
    <mergeCell ref="CI56:CT56"/>
    <mergeCell ref="BU78:CH78"/>
    <mergeCell ref="CI27:CT27"/>
    <mergeCell ref="BU23:CH23"/>
    <mergeCell ref="CI23:CT23"/>
    <mergeCell ref="BU26:CH26"/>
    <mergeCell ref="BU51:CH51"/>
    <mergeCell ref="BU161:CH161"/>
    <mergeCell ref="CI160:CT160"/>
    <mergeCell ref="CI84:CT84"/>
    <mergeCell ref="CI97:CT97"/>
    <mergeCell ref="CI94:CT94"/>
    <mergeCell ref="CI152:CT152"/>
    <mergeCell ref="CI151:CT151"/>
    <mergeCell ref="CI136:CT136"/>
    <mergeCell ref="CI148:CT148"/>
    <mergeCell ref="BU135:CH135"/>
    <mergeCell ref="CI164:CT164"/>
    <mergeCell ref="CI157:CT157"/>
    <mergeCell ref="CI124:CT124"/>
    <mergeCell ref="CI162:CT162"/>
    <mergeCell ref="CI159:CT159"/>
    <mergeCell ref="CI161:CT161"/>
    <mergeCell ref="CI156:CT156"/>
    <mergeCell ref="CI133:CT133"/>
    <mergeCell ref="CI126:CT126"/>
    <mergeCell ref="CI149:CT149"/>
    <mergeCell ref="CI127:CT127"/>
    <mergeCell ref="CI78:CT78"/>
    <mergeCell ref="CI95:CT95"/>
    <mergeCell ref="BU97:CH97"/>
    <mergeCell ref="CI93:CT93"/>
    <mergeCell ref="CI29:CT29"/>
    <mergeCell ref="CI96:CT96"/>
    <mergeCell ref="BU85:CH85"/>
    <mergeCell ref="CI85:CT85"/>
    <mergeCell ref="CI83:CT83"/>
    <mergeCell ref="CI40:CT40"/>
    <mergeCell ref="CI33:CT33"/>
    <mergeCell ref="BU133:CH133"/>
    <mergeCell ref="CI45:CT45"/>
    <mergeCell ref="CI79:CT79"/>
    <mergeCell ref="BU56:CH56"/>
    <mergeCell ref="CI68:CT68"/>
    <mergeCell ref="BU61:CH61"/>
    <mergeCell ref="CI80:CT80"/>
    <mergeCell ref="CI54:CT54"/>
    <mergeCell ref="CI26:CT26"/>
    <mergeCell ref="CI20:CT20"/>
    <mergeCell ref="CI15:CT15"/>
    <mergeCell ref="CI16:CT16"/>
    <mergeCell ref="CI21:CT21"/>
    <mergeCell ref="CI28:CT28"/>
    <mergeCell ref="CI25:CT25"/>
    <mergeCell ref="CI3:CT4"/>
    <mergeCell ref="CI5:CT5"/>
    <mergeCell ref="CI6:CT6"/>
    <mergeCell ref="BU15:CH15"/>
    <mergeCell ref="CI18:CT18"/>
    <mergeCell ref="CI11:CT11"/>
    <mergeCell ref="CI14:CT14"/>
    <mergeCell ref="BU3:CH4"/>
    <mergeCell ref="BU6:CH6"/>
    <mergeCell ref="BU14:CH14"/>
    <mergeCell ref="BU18:CH18"/>
    <mergeCell ref="BU8:CH8"/>
    <mergeCell ref="BU16:CH16"/>
    <mergeCell ref="BU159:CH159"/>
    <mergeCell ref="BU79:CH79"/>
    <mergeCell ref="BU155:CH155"/>
    <mergeCell ref="BU138:CH138"/>
    <mergeCell ref="BU120:CH120"/>
    <mergeCell ref="BU81:CH81"/>
    <mergeCell ref="BU86:CH86"/>
    <mergeCell ref="BU157:CH157"/>
    <mergeCell ref="BU102:CH102"/>
    <mergeCell ref="BU160:CH160"/>
    <mergeCell ref="BU91:CH91"/>
    <mergeCell ref="BU151:CH151"/>
    <mergeCell ref="BU119:CH119"/>
    <mergeCell ref="BU130:CH130"/>
    <mergeCell ref="BU126:CH126"/>
    <mergeCell ref="BU92:CH92"/>
    <mergeCell ref="BU121:CH121"/>
    <mergeCell ref="BU132:CH132"/>
    <mergeCell ref="CI132:CT132"/>
    <mergeCell ref="CI130:CT130"/>
    <mergeCell ref="CI154:CT154"/>
    <mergeCell ref="CI153:CT153"/>
    <mergeCell ref="CI139:CT139"/>
    <mergeCell ref="BU153:CH153"/>
    <mergeCell ref="BU137:CH137"/>
    <mergeCell ref="CI150:CT150"/>
    <mergeCell ref="CI134:CT134"/>
    <mergeCell ref="BU65:CH65"/>
    <mergeCell ref="CI65:CT65"/>
    <mergeCell ref="BU60:CH60"/>
    <mergeCell ref="CI61:CT61"/>
    <mergeCell ref="BU62:CH62"/>
    <mergeCell ref="CI60:CT60"/>
    <mergeCell ref="CI62:CT62"/>
    <mergeCell ref="CI64:CT64"/>
    <mergeCell ref="CI63:CT63"/>
    <mergeCell ref="CI67:CT67"/>
    <mergeCell ref="AP16:BA16"/>
    <mergeCell ref="AP26:BA26"/>
    <mergeCell ref="BH26:BI26"/>
    <mergeCell ref="AP21:BA21"/>
    <mergeCell ref="BH23:BI23"/>
    <mergeCell ref="AP23:BA23"/>
    <mergeCell ref="BH20:BI20"/>
    <mergeCell ref="AP19:BA19"/>
    <mergeCell ref="AP25:BA25"/>
    <mergeCell ref="AP32:BA32"/>
    <mergeCell ref="BH51:BI51"/>
    <mergeCell ref="BU19:CH19"/>
    <mergeCell ref="BU21:CH21"/>
    <mergeCell ref="AP20:BA20"/>
    <mergeCell ref="BH29:BI29"/>
    <mergeCell ref="AP29:BA29"/>
    <mergeCell ref="AP28:BA28"/>
    <mergeCell ref="BU27:CH27"/>
    <mergeCell ref="BU28:CH28"/>
    <mergeCell ref="BH56:BI56"/>
    <mergeCell ref="BH55:BI55"/>
    <mergeCell ref="AP44:BA44"/>
    <mergeCell ref="BH44:BI44"/>
    <mergeCell ref="AP60:BA60"/>
    <mergeCell ref="AP51:BA51"/>
    <mergeCell ref="AP55:BA55"/>
    <mergeCell ref="BH46:BI46"/>
    <mergeCell ref="AP49:BA49"/>
    <mergeCell ref="BH50:BI50"/>
    <mergeCell ref="CI58:CT58"/>
    <mergeCell ref="BU59:CH59"/>
    <mergeCell ref="BU50:CH50"/>
    <mergeCell ref="CI50:CT50"/>
    <mergeCell ref="CI49:CT49"/>
    <mergeCell ref="BU32:CH32"/>
    <mergeCell ref="CI42:CT42"/>
    <mergeCell ref="CI41:CT41"/>
    <mergeCell ref="CI43:CT43"/>
    <mergeCell ref="CI55:CT55"/>
    <mergeCell ref="A2:CT2"/>
    <mergeCell ref="CI7:CT7"/>
    <mergeCell ref="A3:AI4"/>
    <mergeCell ref="AJ3:AO4"/>
    <mergeCell ref="AP3:BA4"/>
    <mergeCell ref="BU7:CH7"/>
    <mergeCell ref="A5:AI5"/>
    <mergeCell ref="BB3:BS4"/>
    <mergeCell ref="BT3:BT4"/>
    <mergeCell ref="BU5:CH5"/>
    <mergeCell ref="CI13:CT13"/>
    <mergeCell ref="AP6:BA6"/>
    <mergeCell ref="BU10:CH10"/>
    <mergeCell ref="CI10:CT10"/>
    <mergeCell ref="BH60:BI60"/>
    <mergeCell ref="CI59:CT59"/>
    <mergeCell ref="BH49:BI49"/>
    <mergeCell ref="CI57:CT57"/>
    <mergeCell ref="BU57:CH57"/>
    <mergeCell ref="BU58:CH58"/>
    <mergeCell ref="BB5:BS5"/>
    <mergeCell ref="A6:AI6"/>
    <mergeCell ref="BH8:BI8"/>
    <mergeCell ref="BU13:CH13"/>
    <mergeCell ref="BH14:BI14"/>
    <mergeCell ref="BH13:BI13"/>
    <mergeCell ref="BB9:BS9"/>
    <mergeCell ref="AP14:BA14"/>
    <mergeCell ref="AJ6:AL6"/>
    <mergeCell ref="A12:AI12"/>
    <mergeCell ref="AJ12:AO12"/>
    <mergeCell ref="AP9:BA9"/>
    <mergeCell ref="AJ11:AO11"/>
    <mergeCell ref="A11:AI11"/>
    <mergeCell ref="A14:AI14"/>
    <mergeCell ref="A7:AI7"/>
    <mergeCell ref="CI8:CT8"/>
    <mergeCell ref="BU9:CH9"/>
    <mergeCell ref="BH7:BI7"/>
    <mergeCell ref="BU11:CH11"/>
    <mergeCell ref="AP12:BA12"/>
    <mergeCell ref="BH12:BI12"/>
    <mergeCell ref="A9:AI9"/>
    <mergeCell ref="CI9:CT9"/>
    <mergeCell ref="BH11:BI11"/>
    <mergeCell ref="AJ15:AO15"/>
    <mergeCell ref="A8:AI8"/>
    <mergeCell ref="AP11:BA11"/>
    <mergeCell ref="A10:AI10"/>
    <mergeCell ref="BH6:BI6"/>
    <mergeCell ref="AJ10:AO10"/>
    <mergeCell ref="AP10:BA10"/>
    <mergeCell ref="BH10:BI10"/>
    <mergeCell ref="A15:AI15"/>
    <mergeCell ref="A13:AI13"/>
    <mergeCell ref="AP13:BA13"/>
    <mergeCell ref="AJ14:AO14"/>
    <mergeCell ref="AJ5:AO5"/>
    <mergeCell ref="AP5:BA5"/>
    <mergeCell ref="AP7:BA7"/>
    <mergeCell ref="AP8:BA8"/>
    <mergeCell ref="AJ13:AO13"/>
    <mergeCell ref="AJ9:AO9"/>
    <mergeCell ref="AJ7:AL7"/>
    <mergeCell ref="AJ8:AL8"/>
    <mergeCell ref="BH16:BI16"/>
    <mergeCell ref="A16:AI16"/>
    <mergeCell ref="AJ26:AO26"/>
    <mergeCell ref="AJ20:AL20"/>
    <mergeCell ref="A22:AI22"/>
    <mergeCell ref="AJ22:AO22"/>
    <mergeCell ref="AJ25:AO25"/>
    <mergeCell ref="AJ23:AO23"/>
    <mergeCell ref="A23:AI23"/>
    <mergeCell ref="AP22:BA22"/>
    <mergeCell ref="AJ27:AO27"/>
    <mergeCell ref="BH18:BI18"/>
    <mergeCell ref="AP15:BA15"/>
    <mergeCell ref="A18:AI18"/>
    <mergeCell ref="BH15:BI15"/>
    <mergeCell ref="AJ21:AL21"/>
    <mergeCell ref="AP18:BA18"/>
    <mergeCell ref="A19:AI19"/>
    <mergeCell ref="AJ19:AL19"/>
    <mergeCell ref="A25:AI25"/>
    <mergeCell ref="A31:AI31"/>
    <mergeCell ref="AJ31:AO31"/>
    <mergeCell ref="A29:AI29"/>
    <mergeCell ref="BU20:CH20"/>
    <mergeCell ref="BU25:CH25"/>
    <mergeCell ref="A26:AI26"/>
    <mergeCell ref="BH27:BI27"/>
    <mergeCell ref="A28:AI28"/>
    <mergeCell ref="AP27:BA27"/>
    <mergeCell ref="A20:AI20"/>
    <mergeCell ref="A40:AI40"/>
    <mergeCell ref="A54:AI54"/>
    <mergeCell ref="AJ55:AL55"/>
    <mergeCell ref="A33:AI33"/>
    <mergeCell ref="AJ33:AO33"/>
    <mergeCell ref="A32:AI32"/>
    <mergeCell ref="A51:AI51"/>
    <mergeCell ref="AJ51:AL51"/>
    <mergeCell ref="AJ32:AO32"/>
    <mergeCell ref="AJ54:AL54"/>
    <mergeCell ref="A55:AI55"/>
    <mergeCell ref="AP54:BA54"/>
    <mergeCell ref="AP57:BA57"/>
    <mergeCell ref="AJ60:AO60"/>
    <mergeCell ref="AP58:BA58"/>
    <mergeCell ref="A42:AI42"/>
    <mergeCell ref="AP56:BA56"/>
    <mergeCell ref="A44:AI44"/>
    <mergeCell ref="A49:AI49"/>
    <mergeCell ref="AJ49:AO49"/>
    <mergeCell ref="AJ61:AL61"/>
    <mergeCell ref="AP62:BA62"/>
    <mergeCell ref="AJ62:AL62"/>
    <mergeCell ref="AJ56:AO56"/>
    <mergeCell ref="AJ57:AL57"/>
    <mergeCell ref="AJ59:AO59"/>
    <mergeCell ref="A61:AI61"/>
    <mergeCell ref="A60:AI60"/>
    <mergeCell ref="A88:AI88"/>
    <mergeCell ref="A90:AI90"/>
    <mergeCell ref="E102:AI102"/>
    <mergeCell ref="A92:AI92"/>
    <mergeCell ref="A89:AI89"/>
    <mergeCell ref="A91:AI91"/>
    <mergeCell ref="A93:AI93"/>
    <mergeCell ref="A101:AI101"/>
    <mergeCell ref="A96:AI96"/>
    <mergeCell ref="A100:AI100"/>
    <mergeCell ref="E103:AI103"/>
    <mergeCell ref="A94:AI94"/>
    <mergeCell ref="AJ118:AL118"/>
    <mergeCell ref="AJ111:AL111"/>
    <mergeCell ref="A97:AI97"/>
    <mergeCell ref="A95:AI95"/>
    <mergeCell ref="A111:AI111"/>
    <mergeCell ref="AJ94:AL94"/>
    <mergeCell ref="A104:AI104"/>
    <mergeCell ref="A122:AI122"/>
    <mergeCell ref="A116:AI116"/>
    <mergeCell ref="A114:AI114"/>
    <mergeCell ref="A115:AI115"/>
    <mergeCell ref="A120:AI120"/>
    <mergeCell ref="A106:AI106"/>
    <mergeCell ref="A119:AI119"/>
    <mergeCell ref="A121:AI121"/>
    <mergeCell ref="A124:AI124"/>
    <mergeCell ref="A130:AI130"/>
    <mergeCell ref="A129:AI129"/>
    <mergeCell ref="A108:AI108"/>
    <mergeCell ref="A113:AI113"/>
    <mergeCell ref="AP139:BA139"/>
    <mergeCell ref="AJ136:AO136"/>
    <mergeCell ref="AP134:BA134"/>
    <mergeCell ref="AJ134:AL134"/>
    <mergeCell ref="A125:AI125"/>
    <mergeCell ref="A127:AI127"/>
    <mergeCell ref="A131:AI131"/>
    <mergeCell ref="AJ131:AL131"/>
    <mergeCell ref="A126:AI126"/>
    <mergeCell ref="A132:AI132"/>
    <mergeCell ref="AP138:BA138"/>
    <mergeCell ref="AP132:BA132"/>
    <mergeCell ref="AP127:BA127"/>
    <mergeCell ref="AJ132:AO132"/>
    <mergeCell ref="A139:AI139"/>
    <mergeCell ref="AP146:BA146"/>
    <mergeCell ref="A138:AI138"/>
    <mergeCell ref="A137:AI137"/>
    <mergeCell ref="AP130:BA130"/>
    <mergeCell ref="AP137:BA137"/>
    <mergeCell ref="A136:AI136"/>
    <mergeCell ref="A145:AI145"/>
    <mergeCell ref="AJ145:AL145"/>
    <mergeCell ref="AP145:BA145"/>
    <mergeCell ref="BH137:BI137"/>
    <mergeCell ref="BH139:BI139"/>
    <mergeCell ref="AP153:BA153"/>
    <mergeCell ref="A151:AI151"/>
    <mergeCell ref="A149:AI149"/>
    <mergeCell ref="AP147:BA147"/>
    <mergeCell ref="AJ146:AL146"/>
    <mergeCell ref="AJ137:AL137"/>
    <mergeCell ref="AJ139:AL139"/>
    <mergeCell ref="AP152:BA152"/>
    <mergeCell ref="BH135:BI135"/>
    <mergeCell ref="AJ154:AO154"/>
    <mergeCell ref="AP154:BA154"/>
    <mergeCell ref="AJ153:AO153"/>
    <mergeCell ref="BH130:BI130"/>
    <mergeCell ref="CI131:CT131"/>
    <mergeCell ref="BH138:BI138"/>
    <mergeCell ref="AP135:BA135"/>
    <mergeCell ref="BH134:BI134"/>
    <mergeCell ref="AP133:BA133"/>
    <mergeCell ref="A159:AI159"/>
    <mergeCell ref="BH156:BI156"/>
    <mergeCell ref="A156:AI156"/>
    <mergeCell ref="A154:AI154"/>
    <mergeCell ref="BH160:BI160"/>
    <mergeCell ref="AJ160:AL160"/>
    <mergeCell ref="AJ156:AO156"/>
    <mergeCell ref="BH154:BI154"/>
    <mergeCell ref="BH155:BI155"/>
    <mergeCell ref="A158:AI158"/>
    <mergeCell ref="A161:AI161"/>
    <mergeCell ref="CI168:CT168"/>
    <mergeCell ref="CI163:CT163"/>
    <mergeCell ref="BU163:CH163"/>
    <mergeCell ref="BU164:CH164"/>
    <mergeCell ref="CI155:CT155"/>
    <mergeCell ref="BU162:CH162"/>
    <mergeCell ref="AP162:BA162"/>
    <mergeCell ref="AP160:BA160"/>
    <mergeCell ref="BH159:BI159"/>
    <mergeCell ref="BH126:BI126"/>
    <mergeCell ref="BH124:BI124"/>
    <mergeCell ref="BH125:BI125"/>
    <mergeCell ref="CI86:CT86"/>
    <mergeCell ref="BU83:CH83"/>
    <mergeCell ref="CI87:CT87"/>
    <mergeCell ref="BU116:CH116"/>
    <mergeCell ref="CI91:CT91"/>
    <mergeCell ref="BH99:BI99"/>
    <mergeCell ref="BU123:CH123"/>
    <mergeCell ref="A84:AI84"/>
    <mergeCell ref="BH113:BI113"/>
    <mergeCell ref="BU105:CH105"/>
    <mergeCell ref="BU84:CH84"/>
    <mergeCell ref="BU87:CH87"/>
    <mergeCell ref="BU113:CH113"/>
    <mergeCell ref="A105:AI105"/>
    <mergeCell ref="BH111:BI111"/>
    <mergeCell ref="AJ97:AL97"/>
    <mergeCell ref="AJ101:AL101"/>
    <mergeCell ref="A57:AI57"/>
    <mergeCell ref="A58:AI58"/>
    <mergeCell ref="AJ104:AL104"/>
    <mergeCell ref="E83:AI83"/>
    <mergeCell ref="A87:AI87"/>
    <mergeCell ref="E81:AI81"/>
    <mergeCell ref="AJ91:AL91"/>
    <mergeCell ref="A98:AI98"/>
    <mergeCell ref="AJ98:AO98"/>
    <mergeCell ref="A82:AI82"/>
    <mergeCell ref="CI118:CT118"/>
    <mergeCell ref="BU118:CH118"/>
    <mergeCell ref="CI116:CT116"/>
    <mergeCell ref="CI119:CT119"/>
    <mergeCell ref="CI121:CT121"/>
    <mergeCell ref="CI123:CT123"/>
    <mergeCell ref="CI122:CT122"/>
    <mergeCell ref="CI120:CT120"/>
    <mergeCell ref="BU117:CH117"/>
    <mergeCell ref="CI117:CT117"/>
    <mergeCell ref="CI125:CT125"/>
    <mergeCell ref="BH122:BI122"/>
    <mergeCell ref="BH120:BI120"/>
    <mergeCell ref="BU124:CH124"/>
    <mergeCell ref="BH123:BI123"/>
    <mergeCell ref="BH119:BI119"/>
    <mergeCell ref="AP121:BA121"/>
    <mergeCell ref="BH114:BI114"/>
    <mergeCell ref="BU125:CH125"/>
    <mergeCell ref="AP125:BA125"/>
    <mergeCell ref="AP123:BA123"/>
    <mergeCell ref="AP114:BA114"/>
    <mergeCell ref="BH118:BI118"/>
    <mergeCell ref="BH115:BI115"/>
    <mergeCell ref="AP120:BA120"/>
    <mergeCell ref="AP119:BA119"/>
    <mergeCell ref="BH127:BI127"/>
    <mergeCell ref="AJ159:AL159"/>
    <mergeCell ref="AJ157:AL157"/>
    <mergeCell ref="BU134:CH134"/>
    <mergeCell ref="BU139:CH139"/>
    <mergeCell ref="BU156:CH156"/>
    <mergeCell ref="BH157:BI157"/>
    <mergeCell ref="AJ127:AL127"/>
    <mergeCell ref="BH149:BI149"/>
    <mergeCell ref="AP156:BA156"/>
    <mergeCell ref="BH161:BI161"/>
    <mergeCell ref="AJ138:AO138"/>
    <mergeCell ref="AP157:BA157"/>
    <mergeCell ref="BH104:BI104"/>
    <mergeCell ref="A152:AI152"/>
    <mergeCell ref="AP126:BA126"/>
    <mergeCell ref="AP117:BA117"/>
    <mergeCell ref="AJ113:AL113"/>
    <mergeCell ref="A123:AI123"/>
    <mergeCell ref="AP113:BA113"/>
    <mergeCell ref="A99:AI99"/>
    <mergeCell ref="AJ99:AL99"/>
    <mergeCell ref="AP99:BA99"/>
    <mergeCell ref="AP102:BA102"/>
    <mergeCell ref="AJ100:AL100"/>
    <mergeCell ref="CI128:CT128"/>
    <mergeCell ref="CI99:CT99"/>
    <mergeCell ref="CI101:CT101"/>
    <mergeCell ref="A128:AI128"/>
    <mergeCell ref="AP128:BA128"/>
    <mergeCell ref="CI129:CT129"/>
    <mergeCell ref="AP124:BA124"/>
    <mergeCell ref="AJ114:AO114"/>
    <mergeCell ref="AJ121:AL121"/>
    <mergeCell ref="AJ125:AL125"/>
    <mergeCell ref="AJ124:AO124"/>
    <mergeCell ref="AJ119:AL119"/>
    <mergeCell ref="AJ115:AL115"/>
    <mergeCell ref="AJ116:AO116"/>
    <mergeCell ref="AJ128:AO128"/>
    <mergeCell ref="A165:AI165"/>
    <mergeCell ref="AJ165:AL165"/>
    <mergeCell ref="AJ130:AL130"/>
    <mergeCell ref="AJ163:AL163"/>
    <mergeCell ref="AJ162:AO162"/>
    <mergeCell ref="AJ135:AO135"/>
    <mergeCell ref="AJ152:AL152"/>
    <mergeCell ref="A162:AI162"/>
    <mergeCell ref="AJ133:AL133"/>
    <mergeCell ref="A160:AI160"/>
    <mergeCell ref="BH163:BI163"/>
    <mergeCell ref="CI165:CT165"/>
    <mergeCell ref="A166:AI166"/>
    <mergeCell ref="AJ166:AL166"/>
    <mergeCell ref="AP166:BA166"/>
    <mergeCell ref="BH166:BI166"/>
    <mergeCell ref="BU166:CH166"/>
    <mergeCell ref="A163:AI163"/>
    <mergeCell ref="A164:AI164"/>
    <mergeCell ref="BH164:BI164"/>
    <mergeCell ref="CI166:CT166"/>
    <mergeCell ref="AP165:BA165"/>
    <mergeCell ref="BH165:BI165"/>
    <mergeCell ref="BU165:CH165"/>
    <mergeCell ref="BU168:CH168"/>
    <mergeCell ref="A169:AI169"/>
    <mergeCell ref="AJ169:AL169"/>
    <mergeCell ref="AP169:BA169"/>
    <mergeCell ref="BH169:BI169"/>
    <mergeCell ref="BU169:CH169"/>
    <mergeCell ref="BH168:BI168"/>
    <mergeCell ref="AP168:BA168"/>
    <mergeCell ref="AJ168:AL168"/>
    <mergeCell ref="CI169:CT169"/>
    <mergeCell ref="A170:AI170"/>
    <mergeCell ref="AJ170:AL170"/>
    <mergeCell ref="AP170:BA170"/>
    <mergeCell ref="BH170:BI170"/>
    <mergeCell ref="BU170:CH170"/>
    <mergeCell ref="CI170:CT170"/>
    <mergeCell ref="BB172:BS172"/>
    <mergeCell ref="BU172:CH172"/>
    <mergeCell ref="CI172:CT172"/>
    <mergeCell ref="A172:AI172"/>
    <mergeCell ref="AJ172:AO172"/>
    <mergeCell ref="AP172:BA172"/>
    <mergeCell ref="A168:AI168"/>
    <mergeCell ref="AP164:BA164"/>
    <mergeCell ref="BU55:CH55"/>
    <mergeCell ref="A66:AI66"/>
    <mergeCell ref="A146:AI146"/>
    <mergeCell ref="A133:AI133"/>
    <mergeCell ref="AP61:BA61"/>
    <mergeCell ref="AP63:BA63"/>
    <mergeCell ref="BH63:BI63"/>
    <mergeCell ref="BH62:BI62"/>
    <mergeCell ref="BH57:BI57"/>
    <mergeCell ref="BH58:BI58"/>
    <mergeCell ref="AP59:BA59"/>
    <mergeCell ref="A80:AI80"/>
    <mergeCell ref="E79:AI79"/>
    <mergeCell ref="E78:AI78"/>
    <mergeCell ref="AP65:BA65"/>
    <mergeCell ref="A62:AI62"/>
    <mergeCell ref="A68:AI68"/>
    <mergeCell ref="A59:AI59"/>
    <mergeCell ref="AJ66:AL66"/>
    <mergeCell ref="AJ79:AL79"/>
    <mergeCell ref="AJ78:AL78"/>
    <mergeCell ref="AP80:BA80"/>
    <mergeCell ref="AP74:BA74"/>
    <mergeCell ref="A70:AI70"/>
    <mergeCell ref="AJ71:AL71"/>
    <mergeCell ref="AP71:BA71"/>
    <mergeCell ref="AP72:BA72"/>
    <mergeCell ref="A73:AI73"/>
    <mergeCell ref="BH82:BI82"/>
    <mergeCell ref="CI98:CT98"/>
    <mergeCell ref="BH84:BI84"/>
    <mergeCell ref="BH80:BI80"/>
    <mergeCell ref="BH98:BI98"/>
    <mergeCell ref="AJ93:AL93"/>
    <mergeCell ref="CI82:CT82"/>
    <mergeCell ref="CI81:CT81"/>
    <mergeCell ref="CI92:CT92"/>
    <mergeCell ref="CI88:CT88"/>
    <mergeCell ref="AP151:BA151"/>
    <mergeCell ref="AP149:BA149"/>
    <mergeCell ref="AJ147:AO147"/>
    <mergeCell ref="AJ129:AL129"/>
    <mergeCell ref="AP129:BA129"/>
    <mergeCell ref="BU44:CH44"/>
    <mergeCell ref="BU64:CH64"/>
    <mergeCell ref="AP64:BA64"/>
    <mergeCell ref="BH64:BI64"/>
    <mergeCell ref="AP50:BA50"/>
    <mergeCell ref="A67:AI67"/>
    <mergeCell ref="AJ67:AL67"/>
    <mergeCell ref="AP67:BA67"/>
    <mergeCell ref="BH67:BI67"/>
    <mergeCell ref="BU67:CH67"/>
    <mergeCell ref="AJ45:AO45"/>
    <mergeCell ref="BU66:CH66"/>
    <mergeCell ref="AP66:BA66"/>
    <mergeCell ref="BH66:BI66"/>
    <mergeCell ref="AJ58:AL58"/>
    <mergeCell ref="A63:AI63"/>
    <mergeCell ref="AJ63:AL63"/>
    <mergeCell ref="BH59:BI59"/>
    <mergeCell ref="BU49:CH49"/>
    <mergeCell ref="A65:AI65"/>
    <mergeCell ref="AP45:BA45"/>
    <mergeCell ref="BH45:BI45"/>
    <mergeCell ref="BU45:CH45"/>
    <mergeCell ref="A50:AI50"/>
    <mergeCell ref="AJ50:AO50"/>
    <mergeCell ref="AP46:BA46"/>
    <mergeCell ref="BU46:CH46"/>
    <mergeCell ref="A45:AI45"/>
    <mergeCell ref="AJ42:AL42"/>
    <mergeCell ref="AP42:BA42"/>
    <mergeCell ref="BH42:BI42"/>
    <mergeCell ref="BU42:CH42"/>
    <mergeCell ref="A35:AI35"/>
    <mergeCell ref="AJ35:AO35"/>
    <mergeCell ref="AP35:BA35"/>
    <mergeCell ref="BH35:BI35"/>
    <mergeCell ref="BU35:CH35"/>
    <mergeCell ref="A34:AI34"/>
    <mergeCell ref="AJ34:AO34"/>
    <mergeCell ref="BU34:CH34"/>
    <mergeCell ref="AP34:BA34"/>
    <mergeCell ref="BH34:BI34"/>
    <mergeCell ref="A36:AI36"/>
    <mergeCell ref="AJ36:AO36"/>
    <mergeCell ref="AP36:BA36"/>
    <mergeCell ref="BH36:BI36"/>
    <mergeCell ref="BU36:CH36"/>
    <mergeCell ref="CI36:CT36"/>
    <mergeCell ref="A37:AI37"/>
    <mergeCell ref="AJ37:AO37"/>
    <mergeCell ref="AP37:BA37"/>
    <mergeCell ref="BH37:BI37"/>
    <mergeCell ref="BU37:CH37"/>
    <mergeCell ref="CI37:CT37"/>
    <mergeCell ref="A38:AI38"/>
    <mergeCell ref="AJ38:AO38"/>
    <mergeCell ref="AP38:BA38"/>
    <mergeCell ref="BH38:BI38"/>
    <mergeCell ref="BU38:CH38"/>
    <mergeCell ref="CI38:CT38"/>
    <mergeCell ref="A39:AI39"/>
    <mergeCell ref="AJ39:AO39"/>
    <mergeCell ref="AP39:BA39"/>
    <mergeCell ref="BH39:BI39"/>
    <mergeCell ref="BU39:CH39"/>
    <mergeCell ref="CI39:CT39"/>
    <mergeCell ref="A47:AI47"/>
    <mergeCell ref="AP47:BA47"/>
    <mergeCell ref="BH47:BI47"/>
    <mergeCell ref="BU47:CH47"/>
    <mergeCell ref="CI47:CT47"/>
    <mergeCell ref="AJ47:AL47"/>
    <mergeCell ref="BH128:BI128"/>
    <mergeCell ref="BU128:CH128"/>
    <mergeCell ref="AJ122:AO122"/>
    <mergeCell ref="AJ126:AO126"/>
    <mergeCell ref="AJ123:AL123"/>
    <mergeCell ref="CI69:CT69"/>
    <mergeCell ref="AJ81:AL81"/>
    <mergeCell ref="AJ80:AL80"/>
    <mergeCell ref="AP78:BA78"/>
    <mergeCell ref="BU80:CH80"/>
    <mergeCell ref="BH129:BI129"/>
    <mergeCell ref="BU129:CH129"/>
    <mergeCell ref="A43:AI43"/>
    <mergeCell ref="AJ43:AO43"/>
    <mergeCell ref="AP43:BA43"/>
    <mergeCell ref="BH43:BI43"/>
    <mergeCell ref="BU43:CH43"/>
    <mergeCell ref="BH65:BI65"/>
    <mergeCell ref="E74:AI74"/>
    <mergeCell ref="AJ74:AL74"/>
    <mergeCell ref="AP52:BA52"/>
    <mergeCell ref="BH52:BI52"/>
    <mergeCell ref="BU52:CH52"/>
    <mergeCell ref="CI52:CT52"/>
    <mergeCell ref="BU74:CH74"/>
    <mergeCell ref="CI74:CT74"/>
    <mergeCell ref="BH70:BI70"/>
    <mergeCell ref="BU70:CH70"/>
    <mergeCell ref="CI70:CT70"/>
    <mergeCell ref="BH61:BI61"/>
    <mergeCell ref="BH22:BI22"/>
    <mergeCell ref="BU22:CH22"/>
    <mergeCell ref="CI22:CT22"/>
    <mergeCell ref="BU48:CH48"/>
    <mergeCell ref="CI48:CT48"/>
    <mergeCell ref="CI46:CT46"/>
    <mergeCell ref="CI34:CT34"/>
    <mergeCell ref="CI35:CT35"/>
    <mergeCell ref="CI44:CT44"/>
    <mergeCell ref="BH25:BI25"/>
    <mergeCell ref="A56:AI56"/>
    <mergeCell ref="BU63:CH63"/>
    <mergeCell ref="A69:AI69"/>
    <mergeCell ref="AJ69:AO69"/>
    <mergeCell ref="AP69:BA69"/>
    <mergeCell ref="BH69:BI69"/>
    <mergeCell ref="BU69:CH69"/>
    <mergeCell ref="A64:AI64"/>
    <mergeCell ref="AJ64:AL64"/>
    <mergeCell ref="AJ65:AL65"/>
    <mergeCell ref="E71:AI71"/>
    <mergeCell ref="BU71:CH71"/>
    <mergeCell ref="CI71:CT71"/>
    <mergeCell ref="E72:AI72"/>
    <mergeCell ref="AJ72:AL72"/>
    <mergeCell ref="BU72:CH72"/>
    <mergeCell ref="CI72:CT72"/>
    <mergeCell ref="AJ18:AO18"/>
    <mergeCell ref="AJ16:AO16"/>
    <mergeCell ref="BU53:CH53"/>
    <mergeCell ref="CI53:CT53"/>
    <mergeCell ref="A53:AI53"/>
    <mergeCell ref="AJ53:AL53"/>
    <mergeCell ref="AP53:BA53"/>
    <mergeCell ref="BH53:BI53"/>
    <mergeCell ref="A52:AI52"/>
    <mergeCell ref="AJ52:AL52"/>
    <mergeCell ref="A17:AI17"/>
    <mergeCell ref="AP17:BA17"/>
    <mergeCell ref="BH17:BI17"/>
    <mergeCell ref="BU17:CH17"/>
    <mergeCell ref="CI17:CT17"/>
    <mergeCell ref="AJ17:AO17"/>
    <mergeCell ref="AJ28:AO28"/>
    <mergeCell ref="AJ29:AO29"/>
    <mergeCell ref="BH30:BI30"/>
    <mergeCell ref="BH31:BI31"/>
    <mergeCell ref="A48:AI48"/>
    <mergeCell ref="AJ48:AO48"/>
    <mergeCell ref="AP48:BA48"/>
    <mergeCell ref="BH48:BI48"/>
    <mergeCell ref="A46:AI46"/>
    <mergeCell ref="AJ46:AO46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">
      <selection activeCell="BZ12" sqref="BZ12:CN1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98" t="s">
        <v>91</v>
      </c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</row>
    <row r="2" spans="1:109" ht="19.5" customHeight="1">
      <c r="A2" s="161" t="s">
        <v>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</row>
    <row r="3" spans="1:109" ht="11.25" customHeight="1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79" t="s">
        <v>6</v>
      </c>
      <c r="AL3" s="166"/>
      <c r="AM3" s="166"/>
      <c r="AN3" s="166"/>
      <c r="AO3" s="166"/>
      <c r="AP3" s="180"/>
      <c r="AQ3" s="179" t="s">
        <v>92</v>
      </c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80"/>
      <c r="BG3" s="179" t="s">
        <v>18</v>
      </c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79" t="s">
        <v>7</v>
      </c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80"/>
      <c r="CO3" s="192" t="s">
        <v>8</v>
      </c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</row>
    <row r="4" spans="1:109" ht="60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81"/>
      <c r="AL4" s="167"/>
      <c r="AM4" s="167"/>
      <c r="AN4" s="167"/>
      <c r="AO4" s="167"/>
      <c r="AP4" s="182"/>
      <c r="AQ4" s="181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82"/>
      <c r="BG4" s="181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81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8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</row>
    <row r="5" spans="1:109" ht="12" thickBot="1">
      <c r="A5" s="324">
        <v>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168">
        <v>2</v>
      </c>
      <c r="AL5" s="169"/>
      <c r="AM5" s="169"/>
      <c r="AN5" s="169"/>
      <c r="AO5" s="169"/>
      <c r="AP5" s="178"/>
      <c r="AQ5" s="168">
        <v>3</v>
      </c>
      <c r="AR5" s="169"/>
      <c r="AS5" s="169"/>
      <c r="AT5" s="169"/>
      <c r="AU5" s="169"/>
      <c r="AV5" s="169"/>
      <c r="AW5" s="169"/>
      <c r="AX5" s="169"/>
      <c r="AY5" s="169"/>
      <c r="AZ5" s="325"/>
      <c r="BA5" s="325"/>
      <c r="BB5" s="325"/>
      <c r="BC5" s="325"/>
      <c r="BD5" s="325"/>
      <c r="BE5" s="325"/>
      <c r="BF5" s="326"/>
      <c r="BG5" s="168">
        <v>4</v>
      </c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78"/>
      <c r="BZ5" s="174">
        <v>5</v>
      </c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6"/>
      <c r="CO5" s="168">
        <v>6</v>
      </c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</row>
    <row r="6" spans="1:109" ht="21.75" customHeight="1">
      <c r="A6" s="327" t="s">
        <v>22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8" t="s">
        <v>13</v>
      </c>
      <c r="AL6" s="329"/>
      <c r="AM6" s="329"/>
      <c r="AN6" s="329"/>
      <c r="AO6" s="329"/>
      <c r="AP6" s="329"/>
      <c r="AQ6" s="170" t="s">
        <v>15</v>
      </c>
      <c r="AR6" s="170"/>
      <c r="AS6" s="170"/>
      <c r="AT6" s="170"/>
      <c r="AU6" s="170"/>
      <c r="AV6" s="170"/>
      <c r="AW6" s="170"/>
      <c r="AX6" s="170"/>
      <c r="AY6" s="170"/>
      <c r="AZ6" s="171"/>
      <c r="BA6" s="172"/>
      <c r="BB6" s="172"/>
      <c r="BC6" s="172"/>
      <c r="BD6" s="172"/>
      <c r="BE6" s="172"/>
      <c r="BF6" s="173"/>
      <c r="BG6" s="177">
        <f>BG7</f>
        <v>203000</v>
      </c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>
        <f>BZ7</f>
        <v>-158214.45000000007</v>
      </c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>
        <f>SUM(BG6-BZ6)</f>
        <v>361214.45000000007</v>
      </c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83"/>
    </row>
    <row r="7" spans="1:109" ht="26.25" customHeight="1">
      <c r="A7" s="319" t="s">
        <v>93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20" t="s">
        <v>14</v>
      </c>
      <c r="AL7" s="131"/>
      <c r="AM7" s="131"/>
      <c r="AN7" s="131"/>
      <c r="AO7" s="131"/>
      <c r="AP7" s="131"/>
      <c r="AQ7" s="131" t="s">
        <v>103</v>
      </c>
      <c r="AR7" s="131"/>
      <c r="AS7" s="131"/>
      <c r="AT7" s="131"/>
      <c r="AU7" s="131"/>
      <c r="AV7" s="131"/>
      <c r="AW7" s="131"/>
      <c r="AX7" s="131"/>
      <c r="AY7" s="131"/>
      <c r="AZ7" s="128"/>
      <c r="BA7" s="129"/>
      <c r="BB7" s="129"/>
      <c r="BC7" s="129"/>
      <c r="BD7" s="129"/>
      <c r="BE7" s="129"/>
      <c r="BF7" s="130"/>
      <c r="BG7" s="144">
        <f>BG8+BG12</f>
        <v>203000</v>
      </c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>
        <f>BZ8+BZ12</f>
        <v>-158214.45000000007</v>
      </c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>
        <f>SUM(BG7-BZ7)</f>
        <v>361214.45000000007</v>
      </c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330"/>
    </row>
    <row r="8" spans="1:109" ht="21.75" customHeight="1">
      <c r="A8" s="319" t="s">
        <v>94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20" t="s">
        <v>16</v>
      </c>
      <c r="AL8" s="131"/>
      <c r="AM8" s="131"/>
      <c r="AN8" s="131"/>
      <c r="AO8" s="131"/>
      <c r="AP8" s="131"/>
      <c r="AQ8" s="131" t="s">
        <v>104</v>
      </c>
      <c r="AR8" s="131"/>
      <c r="AS8" s="131"/>
      <c r="AT8" s="131"/>
      <c r="AU8" s="131"/>
      <c r="AV8" s="131"/>
      <c r="AW8" s="131"/>
      <c r="AX8" s="131"/>
      <c r="AY8" s="131"/>
      <c r="AZ8" s="128"/>
      <c r="BA8" s="129"/>
      <c r="BB8" s="129"/>
      <c r="BC8" s="129"/>
      <c r="BD8" s="129"/>
      <c r="BE8" s="129"/>
      <c r="BF8" s="130"/>
      <c r="BG8" s="144">
        <f>BG9</f>
        <v>-11223300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>
        <f>BZ9</f>
        <v>-558541.3</v>
      </c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 t="s">
        <v>15</v>
      </c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330"/>
    </row>
    <row r="9" spans="1:109" ht="28.5" customHeight="1">
      <c r="A9" s="319" t="s">
        <v>95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20" t="s">
        <v>16</v>
      </c>
      <c r="AL9" s="131"/>
      <c r="AM9" s="131"/>
      <c r="AN9" s="131"/>
      <c r="AO9" s="131"/>
      <c r="AP9" s="131"/>
      <c r="AQ9" s="131" t="s">
        <v>105</v>
      </c>
      <c r="AR9" s="131"/>
      <c r="AS9" s="131"/>
      <c r="AT9" s="131"/>
      <c r="AU9" s="131"/>
      <c r="AV9" s="131"/>
      <c r="AW9" s="131"/>
      <c r="AX9" s="131"/>
      <c r="AY9" s="131"/>
      <c r="AZ9" s="128"/>
      <c r="BA9" s="129"/>
      <c r="BB9" s="129"/>
      <c r="BC9" s="129"/>
      <c r="BD9" s="129"/>
      <c r="BE9" s="129"/>
      <c r="BF9" s="130"/>
      <c r="BG9" s="144">
        <f>BG10</f>
        <v>-11223300</v>
      </c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>
        <f>BZ10</f>
        <v>-558541.3</v>
      </c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 t="s">
        <v>15</v>
      </c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330"/>
    </row>
    <row r="10" spans="1:109" ht="26.25" customHeight="1">
      <c r="A10" s="319" t="s">
        <v>96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20" t="s">
        <v>16</v>
      </c>
      <c r="AL10" s="131"/>
      <c r="AM10" s="131"/>
      <c r="AN10" s="131"/>
      <c r="AO10" s="131"/>
      <c r="AP10" s="131"/>
      <c r="AQ10" s="131" t="s">
        <v>106</v>
      </c>
      <c r="AR10" s="131"/>
      <c r="AS10" s="131"/>
      <c r="AT10" s="131"/>
      <c r="AU10" s="131"/>
      <c r="AV10" s="131"/>
      <c r="AW10" s="131"/>
      <c r="AX10" s="131"/>
      <c r="AY10" s="131"/>
      <c r="AZ10" s="128"/>
      <c r="BA10" s="129"/>
      <c r="BB10" s="129"/>
      <c r="BC10" s="129"/>
      <c r="BD10" s="129"/>
      <c r="BE10" s="129"/>
      <c r="BF10" s="130"/>
      <c r="BG10" s="144">
        <f>BG11</f>
        <v>-11223300</v>
      </c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>
        <f>BZ11</f>
        <v>-558541.3</v>
      </c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 t="s">
        <v>15</v>
      </c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330"/>
    </row>
    <row r="11" spans="1:109" ht="39" customHeight="1">
      <c r="A11" s="319" t="s">
        <v>97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20" t="s">
        <v>16</v>
      </c>
      <c r="AL11" s="131"/>
      <c r="AM11" s="131"/>
      <c r="AN11" s="131"/>
      <c r="AO11" s="131"/>
      <c r="AP11" s="131"/>
      <c r="AQ11" s="131" t="s">
        <v>107</v>
      </c>
      <c r="AR11" s="131"/>
      <c r="AS11" s="131"/>
      <c r="AT11" s="131"/>
      <c r="AU11" s="131"/>
      <c r="AV11" s="131"/>
      <c r="AW11" s="131"/>
      <c r="AX11" s="131"/>
      <c r="AY11" s="131"/>
      <c r="AZ11" s="128"/>
      <c r="BA11" s="129"/>
      <c r="BB11" s="129"/>
      <c r="BC11" s="129"/>
      <c r="BD11" s="129"/>
      <c r="BE11" s="129"/>
      <c r="BF11" s="130"/>
      <c r="BG11" s="144">
        <v>-11223300</v>
      </c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>
        <v>-558541.3</v>
      </c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 t="s">
        <v>15</v>
      </c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330"/>
    </row>
    <row r="12" spans="1:109" ht="24.75" customHeight="1">
      <c r="A12" s="319" t="s">
        <v>98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20" t="s">
        <v>108</v>
      </c>
      <c r="AL12" s="131"/>
      <c r="AM12" s="131"/>
      <c r="AN12" s="131"/>
      <c r="AO12" s="131"/>
      <c r="AP12" s="131"/>
      <c r="AQ12" s="131" t="s">
        <v>109</v>
      </c>
      <c r="AR12" s="131"/>
      <c r="AS12" s="131"/>
      <c r="AT12" s="131"/>
      <c r="AU12" s="131"/>
      <c r="AV12" s="131"/>
      <c r="AW12" s="131"/>
      <c r="AX12" s="131"/>
      <c r="AY12" s="131"/>
      <c r="AZ12" s="128"/>
      <c r="BA12" s="129"/>
      <c r="BB12" s="129"/>
      <c r="BC12" s="129"/>
      <c r="BD12" s="129"/>
      <c r="BE12" s="129"/>
      <c r="BF12" s="130"/>
      <c r="BG12" s="144">
        <f>BG13</f>
        <v>11426300</v>
      </c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>
        <f>BZ13</f>
        <v>400326.85</v>
      </c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 t="s">
        <v>15</v>
      </c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330"/>
    </row>
    <row r="13" spans="1:109" ht="21.75" customHeight="1">
      <c r="A13" s="319" t="s">
        <v>99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20" t="s">
        <v>108</v>
      </c>
      <c r="AL13" s="131"/>
      <c r="AM13" s="131"/>
      <c r="AN13" s="131"/>
      <c r="AO13" s="131"/>
      <c r="AP13" s="131"/>
      <c r="AQ13" s="131" t="s">
        <v>110</v>
      </c>
      <c r="AR13" s="131"/>
      <c r="AS13" s="131"/>
      <c r="AT13" s="131"/>
      <c r="AU13" s="131"/>
      <c r="AV13" s="131"/>
      <c r="AW13" s="131"/>
      <c r="AX13" s="131"/>
      <c r="AY13" s="131"/>
      <c r="AZ13" s="128"/>
      <c r="BA13" s="129"/>
      <c r="BB13" s="129"/>
      <c r="BC13" s="129"/>
      <c r="BD13" s="129"/>
      <c r="BE13" s="129"/>
      <c r="BF13" s="130"/>
      <c r="BG13" s="144">
        <f>BG14</f>
        <v>11426300</v>
      </c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>
        <f>BZ14</f>
        <v>400326.85</v>
      </c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 t="s">
        <v>15</v>
      </c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330"/>
    </row>
    <row r="14" spans="1:109" ht="27.75" customHeight="1">
      <c r="A14" s="319" t="s">
        <v>100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20" t="s">
        <v>108</v>
      </c>
      <c r="AL14" s="131"/>
      <c r="AM14" s="131"/>
      <c r="AN14" s="131"/>
      <c r="AO14" s="131"/>
      <c r="AP14" s="131"/>
      <c r="AQ14" s="131" t="s">
        <v>111</v>
      </c>
      <c r="AR14" s="131"/>
      <c r="AS14" s="131"/>
      <c r="AT14" s="131"/>
      <c r="AU14" s="131"/>
      <c r="AV14" s="131"/>
      <c r="AW14" s="131"/>
      <c r="AX14" s="131"/>
      <c r="AY14" s="131"/>
      <c r="AZ14" s="128"/>
      <c r="BA14" s="129"/>
      <c r="BB14" s="129"/>
      <c r="BC14" s="129"/>
      <c r="BD14" s="129"/>
      <c r="BE14" s="129"/>
      <c r="BF14" s="130"/>
      <c r="BG14" s="144">
        <f>BG15</f>
        <v>11426300</v>
      </c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>
        <f>BZ15</f>
        <v>400326.85</v>
      </c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 t="s">
        <v>15</v>
      </c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330"/>
    </row>
    <row r="15" spans="1:109" ht="33.75" customHeight="1">
      <c r="A15" s="319" t="s">
        <v>101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20" t="s">
        <v>108</v>
      </c>
      <c r="AL15" s="131"/>
      <c r="AM15" s="131"/>
      <c r="AN15" s="131"/>
      <c r="AO15" s="131"/>
      <c r="AP15" s="131"/>
      <c r="AQ15" s="131" t="s">
        <v>112</v>
      </c>
      <c r="AR15" s="131"/>
      <c r="AS15" s="131"/>
      <c r="AT15" s="131"/>
      <c r="AU15" s="131"/>
      <c r="AV15" s="131"/>
      <c r="AW15" s="131"/>
      <c r="AX15" s="131"/>
      <c r="AY15" s="131"/>
      <c r="AZ15" s="128"/>
      <c r="BA15" s="129"/>
      <c r="BB15" s="129"/>
      <c r="BC15" s="129"/>
      <c r="BD15" s="129"/>
      <c r="BE15" s="129"/>
      <c r="BF15" s="130"/>
      <c r="BG15" s="144">
        <v>11426300</v>
      </c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>
        <v>400326.85</v>
      </c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 t="s">
        <v>15</v>
      </c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33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3"/>
      <c r="AG18" s="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198" t="s">
        <v>222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03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103"/>
      <c r="AZ19" s="331" t="s">
        <v>224</v>
      </c>
      <c r="BA19" s="331"/>
      <c r="BB19" s="331"/>
      <c r="BC19" s="331"/>
      <c r="BD19" s="331"/>
      <c r="BE19" s="331"/>
      <c r="BF19" s="331"/>
      <c r="BG19" s="331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198" t="s">
        <v>221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03"/>
      <c r="AD20" s="332" t="s">
        <v>1</v>
      </c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103"/>
      <c r="AZ20" s="333" t="s">
        <v>2</v>
      </c>
      <c r="BA20" s="333"/>
      <c r="BB20" s="333"/>
      <c r="BC20" s="333"/>
      <c r="BD20" s="333"/>
      <c r="BE20" s="333"/>
      <c r="BF20" s="333"/>
      <c r="BG20" s="33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3"/>
      <c r="AG21" s="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198" t="s">
        <v>223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03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103"/>
      <c r="AZ22" s="331" t="s">
        <v>225</v>
      </c>
      <c r="BA22" s="331"/>
      <c r="BB22" s="331"/>
      <c r="BC22" s="331"/>
      <c r="BD22" s="331"/>
      <c r="BE22" s="331"/>
      <c r="BF22" s="331"/>
      <c r="BG22" s="331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198" t="s">
        <v>102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03"/>
      <c r="AD23" s="332" t="s">
        <v>1</v>
      </c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103"/>
      <c r="AZ23" s="333" t="s">
        <v>2</v>
      </c>
      <c r="BA23" s="333"/>
      <c r="BB23" s="333"/>
      <c r="BC23" s="333"/>
      <c r="BD23" s="333"/>
      <c r="BE23" s="333"/>
      <c r="BF23" s="333"/>
      <c r="BG23" s="33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3"/>
      <c r="AG24" s="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198" t="s">
        <v>226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03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103"/>
      <c r="AZ25" s="331" t="s">
        <v>227</v>
      </c>
      <c r="BA25" s="331"/>
      <c r="BB25" s="331"/>
      <c r="BC25" s="331"/>
      <c r="BD25" s="331"/>
      <c r="BE25" s="331"/>
      <c r="BF25" s="331"/>
      <c r="BG25" s="331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03"/>
      <c r="AD26" s="332" t="s">
        <v>1</v>
      </c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103"/>
      <c r="AZ26" s="333" t="s">
        <v>2</v>
      </c>
      <c r="BA26" s="333"/>
      <c r="BB26" s="333"/>
      <c r="BC26" s="333"/>
      <c r="BD26" s="333"/>
      <c r="BE26" s="333"/>
      <c r="BF26" s="333"/>
      <c r="BG26" s="33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3"/>
      <c r="AG27" s="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3"/>
      <c r="AG28" s="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190" t="s">
        <v>3</v>
      </c>
      <c r="B30" s="190"/>
      <c r="C30" s="321" t="s">
        <v>459</v>
      </c>
      <c r="D30" s="321"/>
      <c r="E30" s="321"/>
      <c r="F30" s="1" t="s">
        <v>3</v>
      </c>
      <c r="I30" s="322" t="s">
        <v>461</v>
      </c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190">
        <v>20</v>
      </c>
      <c r="Z30" s="190"/>
      <c r="AA30" s="190"/>
      <c r="AB30" s="190"/>
      <c r="AC30" s="323" t="s">
        <v>268</v>
      </c>
      <c r="AD30" s="323"/>
      <c r="AE30" s="323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2016-03-05T17:58:11Z</cp:lastPrinted>
  <dcterms:created xsi:type="dcterms:W3CDTF">2005-02-01T12:32:18Z</dcterms:created>
  <dcterms:modified xsi:type="dcterms:W3CDTF">2016-03-16T07:51:05Z</dcterms:modified>
  <cp:category/>
  <cp:version/>
  <cp:contentType/>
  <cp:contentStatus/>
</cp:coreProperties>
</file>