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'доходы'!$A$1:$CZ$121</definedName>
    <definedName name="_xlnm.Print_Area" localSheetId="2">'источники'!$A$1:$DE$25</definedName>
    <definedName name="_xlnm.Print_Area" localSheetId="1">'расходы'!$A$1:$CT$324</definedName>
  </definedNames>
  <calcPr fullCalcOnLoad="1"/>
</workbook>
</file>

<file path=xl/sharedStrings.xml><?xml version="1.0" encoding="utf-8"?>
<sst xmlns="http://schemas.openxmlformats.org/spreadsheetml/2006/main" count="1422" uniqueCount="668">
  <si>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</si>
  <si>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</si>
  <si>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</si>
  <si>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</si>
  <si>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</si>
  <si>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</si>
  <si>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</si>
  <si>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2011-2014 .г."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</si>
  <si>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</si>
  <si>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</si>
  <si>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</si>
  <si>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</si>
  <si>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</si>
  <si>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</si>
  <si>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</si>
  <si>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</si>
  <si>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</si>
  <si>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</si>
  <si>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</si>
  <si>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</si>
  <si>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</si>
  <si>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</si>
  <si>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</si>
  <si>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</si>
  <si>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</si>
  <si>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</si>
  <si>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</si>
  <si>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</si>
  <si>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</si>
  <si>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</si>
  <si>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</si>
  <si>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</si>
  <si>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</si>
  <si>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</si>
  <si>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</si>
  <si>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</si>
  <si>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</si>
  <si>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</si>
  <si>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</si>
  <si>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</si>
  <si>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</si>
  <si>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</si>
  <si>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</si>
  <si>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</si>
  <si>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</si>
  <si>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</si>
  <si>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</si>
  <si>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</si>
  <si>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</si>
  <si>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</si>
  <si>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</si>
  <si>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</si>
  <si>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</si>
  <si>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</si>
  <si>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</si>
  <si>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</si>
  <si>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</si>
  <si>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</si>
  <si>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</si>
  <si>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</si>
  <si>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</si>
  <si>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</si>
  <si>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</si>
  <si>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</si>
  <si>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</si>
  <si>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</si>
  <si>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</si>
  <si>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</si>
  <si>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</si>
  <si>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</si>
  <si>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</si>
  <si>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</si>
  <si>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</si>
  <si>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</si>
  <si>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</si>
  <si>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</si>
  <si>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</si>
  <si>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</si>
  <si>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</si>
  <si>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</si>
  <si>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</si>
  <si>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</si>
  <si>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</si>
  <si>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</si>
  <si>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</si>
  <si>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</si>
  <si>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</si>
  <si>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</si>
  <si>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</si>
  <si>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</si>
  <si>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</si>
  <si>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</si>
  <si>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</si>
  <si>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</si>
  <si>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</si>
  <si>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</si>
  <si>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</si>
  <si>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</si>
  <si>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</si>
  <si>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</si>
  <si>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</si>
  <si>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</si>
  <si>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</si>
  <si>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</si>
  <si>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</si>
  <si>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</si>
  <si>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</si>
  <si>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</si>
  <si>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</si>
  <si>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</si>
  <si>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</si>
  <si>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</si>
  <si>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</si>
  <si>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</si>
  <si>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</si>
  <si>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</si>
  <si>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</si>
  <si>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</si>
  <si>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</si>
  <si>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</si>
  <si>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</si>
  <si>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</si>
  <si>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</si>
  <si>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</si>
  <si>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</si>
  <si>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</si>
  <si>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</si>
  <si>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</si>
  <si>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</si>
  <si>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</si>
  <si>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</si>
  <si>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</si>
  <si>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</si>
  <si>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</si>
  <si>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</si>
  <si>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</si>
  <si>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</si>
  <si>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</si>
  <si>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</si>
  <si>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</si>
  <si>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</si>
  <si>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</si>
  <si>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</si>
  <si>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</si>
  <si>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</si>
  <si>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</si>
  <si>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</si>
  <si>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</si>
  <si>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</si>
  <si>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</si>
  <si>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</si>
  <si>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</si>
  <si>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</si>
  <si>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</si>
  <si>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</si>
  <si>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</si>
  <si>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</si>
  <si>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</si>
  <si>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</si>
  <si>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</si>
  <si>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</si>
  <si>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</si>
  <si>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</si>
  <si>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</si>
  <si>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</si>
  <si>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</si>
  <si>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</si>
  <si>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</si>
  <si>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</si>
  <si>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</si>
  <si>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</si>
  <si>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</si>
  <si>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</si>
  <si>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</si>
  <si>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</si>
  <si>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</si>
  <si>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</si>
  <si>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</si>
  <si>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</si>
  <si>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</si>
  <si>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</si>
  <si>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</si>
  <si>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</si>
  <si>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</si>
  <si>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</si>
  <si>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</si>
  <si>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</si>
  <si>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</si>
  <si>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</si>
  <si>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</si>
  <si>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</si>
  <si>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</si>
  <si>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</si>
  <si>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</si>
  <si>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</si>
  <si>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</si>
  <si>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</si>
  <si>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</si>
  <si>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</si>
  <si>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</si>
  <si>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</si>
  <si>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</si>
  <si>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</si>
  <si>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</si>
  <si>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</si>
  <si>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</si>
  <si>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</si>
  <si>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</si>
  <si>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</si>
  <si>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</si>
  <si>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</si>
  <si>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</si>
  <si>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</si>
  <si>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</si>
  <si>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</si>
  <si>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</si>
  <si>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</si>
  <si>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</si>
  <si>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</si>
  <si>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</si>
  <si>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</si>
  <si>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</si>
  <si>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</si>
  <si>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</si>
  <si>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</si>
  <si>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</si>
  <si>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</si>
  <si>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</si>
  <si>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</si>
  <si>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</si>
  <si>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</si>
  <si>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</si>
  <si>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</si>
  <si>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</si>
  <si>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</si>
  <si>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</si>
  <si>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</si>
  <si>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</si>
  <si>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</si>
  <si>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</si>
  <si>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</si>
  <si>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</si>
  <si>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</si>
  <si>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</si>
  <si>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</si>
  <si>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</si>
  <si>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</si>
  <si>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</si>
  <si>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</si>
  <si>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</si>
  <si>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</si>
  <si>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</si>
  <si>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</si>
  <si>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</si>
  <si>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</si>
  <si>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</si>
  <si>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</si>
  <si>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</si>
  <si>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</si>
  <si>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</si>
  <si>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</si>
  <si>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</si>
  <si>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</si>
  <si>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</si>
  <si>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</t>
  </si>
  <si>
    <t>000 1 05 01010 01 0000 110</t>
  </si>
  <si>
    <t>000 1 05 01022 01 0000 110</t>
  </si>
  <si>
    <t>000 1 05 01022 01 1000 110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</si>
  <si>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</si>
  <si>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</si>
  <si>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</si>
  <si>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</si>
  <si>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</si>
  <si>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</si>
  <si>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>000 1 05 01012 01 2000 110</t>
  </si>
  <si>
    <t xml:space="preserve">951 0801 7950800 000 000 </t>
  </si>
  <si>
    <t>000 1 05 01022 01 2000 110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</si>
  <si>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</si>
  <si>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</si>
  <si>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</si>
  <si>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</si>
  <si>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</si>
  <si>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</si>
  <si>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</si>
  <si>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</si>
  <si>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</si>
  <si>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</si>
  <si>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000 1 05 03010 01 0000 110</t>
  </si>
  <si>
    <t>000 1 05 03010 01 1000 110</t>
  </si>
  <si>
    <t>Прочие работы,услуги</t>
  </si>
  <si>
    <t>000 1 05 03010 01 2000 110</t>
  </si>
  <si>
    <t>12</t>
  </si>
  <si>
    <t>2012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</si>
  <si>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</si>
  <si>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</si>
  <si>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2011г)</t>
  </si>
  <si>
    <t>000 1 05 03000 01 0000 110</t>
  </si>
  <si>
    <t>000 1 11 05013 10 0000 120</t>
  </si>
  <si>
    <t>000 1 14 06013 10 0000 430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</si>
  <si>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</si>
  <si>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</si>
  <si>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</si>
  <si>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</si>
  <si>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</si>
  <si>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</si>
  <si>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</si>
  <si>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</si>
  <si>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</si>
  <si>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</si>
  <si>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</si>
  <si>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</si>
  <si>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</si>
  <si>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</si>
  <si>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</si>
  <si>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</si>
  <si>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</si>
  <si>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</si>
  <si>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</si>
  <si>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</si>
  <si>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</si>
  <si>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</si>
  <si>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</si>
  <si>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</si>
  <si>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</si>
  <si>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</si>
  <si>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</si>
  <si>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</si>
  <si>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</si>
  <si>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</si>
  <si>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</si>
  <si>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</si>
  <si>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</si>
  <si>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</si>
  <si>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</si>
  <si>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</si>
  <si>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</si>
  <si>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</si>
  <si>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</si>
  <si>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</si>
  <si>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</si>
  <si>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</si>
  <si>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</si>
  <si>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</si>
  <si>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</si>
  <si>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</si>
  <si>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</si>
  <si>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</si>
  <si>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</si>
  <si>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</si>
  <si>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</si>
  <si>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</si>
  <si>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</si>
  <si>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</si>
  <si>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</si>
  <si>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</si>
  <si>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</si>
  <si>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</si>
  <si>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</si>
  <si>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</si>
  <si>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</si>
  <si>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951 0107 0000000 000 000</t>
  </si>
  <si>
    <t>Обеспечение проведения выборов и референдумов</t>
  </si>
  <si>
    <t>951 0107 0200000 000 000</t>
  </si>
  <si>
    <t>Проведение выборов и референдумов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</si>
  <si>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</si>
  <si>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</si>
  <si>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</si>
  <si>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</si>
  <si>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</si>
  <si>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</si>
  <si>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951 0113 7950000 000 000</t>
  </si>
  <si>
    <t>951 0113 7951200 000 000</t>
  </si>
  <si>
    <t>Муниципальная долгосрочная целевая программа "Развитие муниципальной службы в Алексеевском сельском поселении (2012-2014 годы)"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</si>
  <si>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</si>
  <si>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</si>
  <si>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</si>
  <si>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</si>
  <si>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2012-2014 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</si>
  <si>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</si>
  <si>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</si>
  <si>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</si>
  <si>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</si>
  <si>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</si>
  <si>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</si>
  <si>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</si>
  <si>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</si>
  <si>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</si>
  <si>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</si>
  <si>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</si>
  <si>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</si>
  <si>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</si>
  <si>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</si>
  <si>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</si>
  <si>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</si>
  <si>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</si>
  <si>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</si>
  <si>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</si>
  <si>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</si>
  <si>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</si>
  <si>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</si>
  <si>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</si>
  <si>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</si>
  <si>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</si>
  <si>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</si>
  <si>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</si>
  <si>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</si>
  <si>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</si>
  <si>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</si>
  <si>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</si>
  <si>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</si>
  <si>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</si>
  <si>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</si>
  <si>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</si>
  <si>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</si>
  <si>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</si>
  <si>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951 0309 7951600 244 340</t>
  </si>
  <si>
    <t>951 0309 7951600 244 300</t>
  </si>
  <si>
    <t>951 0309 7951600 244 000</t>
  </si>
  <si>
    <t>951 0309 7951600 000 000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</si>
  <si>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2012-2014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</si>
  <si>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2011-2014 годы"</t>
  </si>
  <si>
    <t>951 0401 7950000 000 000</t>
  </si>
  <si>
    <t>951 0401 7951500 000 000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</si>
  <si>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2012-2014 годы"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</si>
  <si>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</si>
  <si>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</si>
  <si>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</si>
  <si>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</si>
  <si>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</si>
  <si>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</si>
  <si>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</si>
  <si>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</si>
  <si>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Муниципальная долгосрочная целевая программа "Повышение безопасности дорожного движения в 2010-2014 годах в Алексеевском сельском поселении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</si>
  <si>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</si>
  <si>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</si>
  <si>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</si>
  <si>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</si>
  <si>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</si>
  <si>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</si>
  <si>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</si>
  <si>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</si>
  <si>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</si>
  <si>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</si>
  <si>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</si>
  <si>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</si>
  <si>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</si>
  <si>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</si>
  <si>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</si>
  <si>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</si>
  <si>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Муниципальная долгосрочная целевая программа "Благоустройство территории Алексеевского сельского поселения на 2011-2014 г.г."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</si>
  <si>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</si>
  <si>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</si>
  <si>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</si>
  <si>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</si>
  <si>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</si>
  <si>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</si>
  <si>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</si>
  <si>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</si>
  <si>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</si>
  <si>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</si>
  <si>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</si>
  <si>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</si>
  <si>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</si>
  <si>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</si>
  <si>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</si>
  <si>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</si>
  <si>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</si>
  <si>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</si>
  <si>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</si>
  <si>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</si>
  <si>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</si>
  <si>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</si>
  <si>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Муниципальная долгосрочная целевая программа "Культура Алексеевского сельского поселения(2011-2014 годы)"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</si>
  <si>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</si>
  <si>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</si>
  <si>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</si>
  <si>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</si>
  <si>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</si>
  <si>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</si>
  <si>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</si>
  <si>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</si>
  <si>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</si>
  <si>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</si>
  <si>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</si>
  <si>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</si>
  <si>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</si>
  <si>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</si>
  <si>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</si>
  <si>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</si>
  <si>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</si>
  <si>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</si>
  <si>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</si>
  <si>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</si>
  <si>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</si>
  <si>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</si>
  <si>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</si>
  <si>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</si>
  <si>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</si>
  <si>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</si>
  <si>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</si>
  <si>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</si>
  <si>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</si>
  <si>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</si>
  <si>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</si>
  <si>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</si>
  <si>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</si>
  <si>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</si>
  <si>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</si>
  <si>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</si>
  <si>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</si>
  <si>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</si>
  <si>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</si>
  <si>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</si>
  <si>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</si>
  <si>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</si>
  <si>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</si>
  <si>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</si>
  <si>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</si>
  <si>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</si>
  <si>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</si>
  <si>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</si>
  <si>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</si>
  <si>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</si>
  <si>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</si>
  <si>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</si>
  <si>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</si>
  <si>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</si>
  <si>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</si>
  <si>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</si>
  <si>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</si>
  <si>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</si>
  <si>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</si>
  <si>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</si>
  <si>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</si>
  <si>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Муниципальная долгосрочная целевая программа "Развитие физической культуры и спорта в Алексеевском сельском поселении на 2011-2014 годы"</t>
  </si>
  <si>
    <t>951 1105 7951000 244 000</t>
  </si>
  <si>
    <t>951 1105 7951000 244 200</t>
  </si>
  <si>
    <t>951 1105 7951000 244 290</t>
  </si>
  <si>
    <t>000 1 01 02010 01 2000 110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</si>
  <si>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</si>
  <si>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</si>
  <si>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</si>
  <si>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</si>
  <si>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</si>
  <si>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</si>
  <si>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</si>
  <si>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</si>
  <si>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ЗАДОЛЖЕННОСТЬ И ПЕРЕРАСЧЕТЫ ПО ОТМЕНЕННЫМ НАЛОГПМ, СБОРАМ И ИНЫМ ОБЯЗАТЕЛЬНЫМ ПЛАТЕЖАМ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</si>
  <si>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</si>
  <si>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</si>
  <si>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</si>
  <si>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</si>
  <si>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</si>
  <si>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</si>
  <si>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</si>
  <si>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</si>
  <si>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</si>
  <si>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</si>
  <si>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</si>
  <si>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</si>
  <si>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</si>
  <si>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</si>
  <si>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951 0409 5222700 244 000</t>
  </si>
  <si>
    <t>951 0409 5222700 244 200</t>
  </si>
  <si>
    <t>951 0409 5222700 244 220</t>
  </si>
  <si>
    <t>951 0409 5222700 244 226</t>
  </si>
  <si>
    <t xml:space="preserve">Региональные целевые программы </t>
  </si>
  <si>
    <t>951 0502 5220000 000 000</t>
  </si>
  <si>
    <t>Областная долгосрочная целевая программа "Модернизация объектов коммунальной инфраструктуры Ростовской области  на 2011-2014 годы."</t>
  </si>
  <si>
    <t>951 0502 5221500 000 000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</si>
  <si>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</si>
  <si>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951 0502 5221500 410 000</t>
  </si>
  <si>
    <t>951 0502 5221500 410 300</t>
  </si>
  <si>
    <t>951 0502 5221500 410 310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</si>
  <si>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</si>
  <si>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</si>
  <si>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</si>
  <si>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</si>
  <si>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</si>
  <si>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</si>
  <si>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</si>
  <si>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</si>
  <si>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</si>
  <si>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000 1 05 01021 01 1000 110</t>
  </si>
  <si>
    <t>000 1 05 01021 01 0000 110</t>
  </si>
  <si>
    <t>951 0309 7950700 244 340</t>
  </si>
  <si>
    <t>951 0503 7950602 244 300</t>
  </si>
  <si>
    <t>951 0503 7950602 244 340</t>
  </si>
  <si>
    <t>000 1 05 01021 01 2000 110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</si>
  <si>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</si>
  <si>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</si>
  <si>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</si>
  <si>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</si>
  <si>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</si>
  <si>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</si>
  <si>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</si>
  <si>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</si>
  <si>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</si>
  <si>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2011-2014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</si>
  <si>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</si>
  <si>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</si>
  <si>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</si>
  <si>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</si>
  <si>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</si>
  <si>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</si>
  <si>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</si>
  <si>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</si>
  <si>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</si>
  <si>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</si>
  <si>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</si>
  <si>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</si>
  <si>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</si>
  <si>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</si>
  <si>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000 1 05 01012 01 3000 110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</si>
  <si>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</si>
  <si>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</si>
  <si>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</si>
  <si>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,от сдачи в аренду имущества, находящегося в оперативном управлении органов  управления поселений и созданных ими учрежденийи в хозяйственном ведении муниципальных унитарных предприятий</t>
  </si>
  <si>
    <t>Доходы от продажи земельных участков , государственная собственность на которые  разграничена ( за исключением земельных участков бюджетных и автономных учреждений)</t>
  </si>
  <si>
    <t>000 1 14 06020 00 0000 430</t>
  </si>
  <si>
    <t>000 1 14 06025 10 0000 430</t>
  </si>
  <si>
    <t>Доходы от продажи земельных участков ,находящихся в собственности поселений ( за исключением земельных участков муниципальных бюджетных и автономных учреждений)</t>
  </si>
  <si>
    <t>951 0104 0020400 244 310</t>
  </si>
  <si>
    <t>000 1 09 04053 10 1000 110</t>
  </si>
  <si>
    <t>951 0501 7950000 000 000</t>
  </si>
  <si>
    <t>Муниципальная долгосрочная целевая программа "Развитие жилищного хозяйства на территории Алексеевского сельского поселения Матвеево-Курганского района Ростовской области на 2012-2015 годы"</t>
  </si>
  <si>
    <t>951 0501 7951700 000 000</t>
  </si>
  <si>
    <t>951 0501 7951700 244 000</t>
  </si>
  <si>
    <t>951 0501  7951700 244 200</t>
  </si>
  <si>
    <t>951 0501 7951700 244 226</t>
  </si>
  <si>
    <t>951 0501  7951700 244 220</t>
  </si>
  <si>
    <t>951 0502 5224300 000 000</t>
  </si>
  <si>
    <t>951 0502 5224300 410 000</t>
  </si>
  <si>
    <t>951 0502 5224300 410 300</t>
  </si>
  <si>
    <t>951 0502 5224300 410 310</t>
  </si>
  <si>
    <t>Областная долгосрочная целевая программа "Развитие водоснабжения, водоотведения и очистки сточных вод  Ростовской области"  на 2012-2017 годы."</t>
  </si>
  <si>
    <t>951 0502 7950400 244 300</t>
  </si>
  <si>
    <t>951 0502 7950400 244 340</t>
  </si>
  <si>
    <t>951 0503 7950603 540 251</t>
  </si>
  <si>
    <t>951 0503 7950603 540 250</t>
  </si>
  <si>
    <t>951 0503 7950603 540 200</t>
  </si>
  <si>
    <t>951 0503 7950603 540 000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</si>
  <si>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</si>
  <si>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</si>
  <si>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</si>
  <si>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</si>
  <si>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</si>
  <si>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</si>
  <si>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</si>
  <si>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</si>
  <si>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</si>
  <si>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</si>
  <si>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</si>
  <si>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</si>
  <si>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</si>
  <si>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>01 ноября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</si>
  <si>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 ( за исключением земельных участков муниципальных бюджетных и автономных учреждений) </t>
  </si>
  <si>
    <t>951 0503 7950603 244 225</t>
  </si>
  <si>
    <t>951 0503 7950603 244 310</t>
  </si>
  <si>
    <t>ноября</t>
  </si>
  <si>
    <t xml:space="preserve">951 0801 5220000 000 000 </t>
  </si>
  <si>
    <t xml:space="preserve">951 0801 5220900 000 000 </t>
  </si>
  <si>
    <t>Областная долгосрочная целевая программа "Культура Дона (2010-2014 годы)"</t>
  </si>
  <si>
    <t xml:space="preserve">951 0801 5220900 111 000 </t>
  </si>
  <si>
    <t xml:space="preserve">951 0801 5220900 111 200 </t>
  </si>
  <si>
    <t xml:space="preserve">951 0801 5220900 111 210 </t>
  </si>
  <si>
    <t xml:space="preserve">951 0801 5220900 111 211 </t>
  </si>
  <si>
    <t xml:space="preserve">951 0801 5220900 111 213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</si>
</sst>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36"/>
      <name val="Maiandra GD"/>
      <family val="2"/>
    </font>
    <font>
      <b/>
      <i/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2" fontId="28" fillId="33" borderId="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2" fontId="28" fillId="33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2" fontId="1" fillId="33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23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0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2" fontId="27" fillId="33" borderId="15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28" fillId="33" borderId="15" xfId="0" applyNumberFormat="1" applyFont="1" applyFill="1" applyBorder="1" applyAlignment="1">
      <alignment horizontal="center"/>
    </xf>
    <xf numFmtId="2" fontId="28" fillId="33" borderId="14" xfId="0" applyNumberFormat="1" applyFont="1" applyFill="1" applyBorder="1" applyAlignment="1">
      <alignment horizontal="center"/>
    </xf>
    <xf numFmtId="2" fontId="28" fillId="33" borderId="2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2" fontId="18" fillId="0" borderId="14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29" fillId="33" borderId="15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29" fillId="33" borderId="2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28" fillId="33" borderId="1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0" fontId="28" fillId="0" borderId="34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" fontId="18" fillId="0" borderId="10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2" fontId="1" fillId="33" borderId="0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 wrapText="1"/>
    </xf>
    <xf numFmtId="49" fontId="4" fillId="33" borderId="48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30" fillId="33" borderId="34" xfId="0" applyFont="1" applyFill="1" applyBorder="1" applyAlignment="1">
      <alignment wrapText="1"/>
    </xf>
    <xf numFmtId="0" fontId="30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8" fillId="33" borderId="34" xfId="0" applyFont="1" applyFill="1" applyBorder="1" applyAlignment="1">
      <alignment horizontal="left" wrapText="1"/>
    </xf>
    <xf numFmtId="0" fontId="28" fillId="33" borderId="14" xfId="0" applyFont="1" applyFill="1" applyBorder="1" applyAlignment="1">
      <alignment horizontal="left" wrapText="1"/>
    </xf>
    <xf numFmtId="0" fontId="28" fillId="33" borderId="16" xfId="0" applyFont="1" applyFill="1" applyBorder="1" applyAlignment="1">
      <alignment horizontal="left" wrapText="1"/>
    </xf>
    <xf numFmtId="0" fontId="28" fillId="0" borderId="3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28" fillId="33" borderId="34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wrapText="1"/>
    </xf>
    <xf numFmtId="2" fontId="7" fillId="33" borderId="16" xfId="0" applyNumberFormat="1" applyFont="1" applyFill="1" applyBorder="1" applyAlignment="1">
      <alignment horizontal="center"/>
    </xf>
    <xf numFmtId="0" fontId="31" fillId="33" borderId="34" xfId="0" applyFont="1" applyFill="1" applyBorder="1" applyAlignment="1">
      <alignment wrapText="1"/>
    </xf>
    <xf numFmtId="0" fontId="31" fillId="33" borderId="14" xfId="0" applyFont="1" applyFill="1" applyBorder="1" applyAlignment="1">
      <alignment wrapText="1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0" fontId="28" fillId="33" borderId="16" xfId="0" applyFont="1" applyFill="1" applyBorder="1" applyAlignment="1">
      <alignment wrapText="1"/>
    </xf>
    <xf numFmtId="2" fontId="28" fillId="33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0" fontId="29" fillId="33" borderId="34" xfId="0" applyFont="1" applyFill="1" applyBorder="1" applyAlignment="1">
      <alignment horizontal="left"/>
    </xf>
    <xf numFmtId="0" fontId="29" fillId="33" borderId="14" xfId="0" applyFont="1" applyFill="1" applyBorder="1" applyAlignment="1">
      <alignment horizontal="left"/>
    </xf>
    <xf numFmtId="49" fontId="28" fillId="0" borderId="15" xfId="0" applyNumberFormat="1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0" fontId="18" fillId="33" borderId="3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2" fontId="18" fillId="33" borderId="16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2" fontId="18" fillId="0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0"/>
  <sheetViews>
    <sheetView tabSelected="1" view="pageBreakPreview" zoomScaleSheetLayoutView="100" zoomScalePageLayoutView="0" workbookViewId="0" topLeftCell="A1">
      <selection activeCell="BP116" sqref="BP116:CE116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63"/>
      <c r="AC1" s="163"/>
      <c r="AD1" s="16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64" t="s">
        <v>223</v>
      </c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CJ3" s="176" t="s">
        <v>176</v>
      </c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8"/>
    </row>
    <row r="4" spans="28:104" ht="18" customHeight="1">
      <c r="AB4" s="39"/>
      <c r="AC4" s="39"/>
      <c r="AD4" s="39"/>
      <c r="CJ4" s="173" t="s">
        <v>212</v>
      </c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5"/>
    </row>
    <row r="5" spans="30:104" ht="18" customHeight="1">
      <c r="AD5" s="2" t="s">
        <v>181</v>
      </c>
      <c r="AH5" s="166" t="s">
        <v>655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" t="s">
        <v>292</v>
      </c>
      <c r="BT5" s="181" t="s">
        <v>177</v>
      </c>
      <c r="BU5" s="181"/>
      <c r="BV5" s="181"/>
      <c r="BW5" s="181"/>
      <c r="BX5" s="181"/>
      <c r="BY5" s="181"/>
      <c r="BZ5" s="181"/>
      <c r="CJ5" s="180">
        <v>41214</v>
      </c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8"/>
    </row>
    <row r="6" spans="2:104" ht="18" customHeight="1">
      <c r="B6" s="1" t="s">
        <v>182</v>
      </c>
      <c r="BP6" s="182" t="s">
        <v>178</v>
      </c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J6" s="176">
        <v>79228953</v>
      </c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8"/>
    </row>
    <row r="7" spans="1:104" ht="12" customHeight="1">
      <c r="A7" s="4"/>
      <c r="B7" s="165" t="s">
        <v>183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4"/>
      <c r="W7" s="4"/>
      <c r="X7" s="4"/>
      <c r="Y7" s="4"/>
      <c r="Z7" s="4"/>
      <c r="AA7" s="166" t="s">
        <v>123</v>
      </c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4"/>
      <c r="BK7" s="4"/>
      <c r="BL7" s="4"/>
      <c r="BM7" s="4"/>
      <c r="BN7" s="4"/>
      <c r="BO7" s="4"/>
      <c r="BP7" s="179" t="s">
        <v>179</v>
      </c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4"/>
      <c r="CB7" s="4"/>
      <c r="CC7" s="4"/>
      <c r="CD7" s="4"/>
      <c r="CE7" s="4"/>
      <c r="CF7" s="4"/>
      <c r="CG7" s="4"/>
      <c r="CH7" s="13"/>
      <c r="CI7" s="4"/>
      <c r="CJ7" s="183" t="s">
        <v>175</v>
      </c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5"/>
    </row>
    <row r="8" spans="2:104" ht="15.75" customHeight="1">
      <c r="B8" s="50" t="s">
        <v>184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186" t="s">
        <v>222</v>
      </c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P8" s="182" t="s">
        <v>180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J8" s="176">
        <v>60231805000</v>
      </c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8"/>
    </row>
    <row r="9" spans="2:104" ht="11.25" customHeight="1">
      <c r="B9" s="201" t="s">
        <v>185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CJ9" s="176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8"/>
    </row>
    <row r="10" spans="1:104" ht="15.75" customHeight="1">
      <c r="A10" s="4"/>
      <c r="B10" s="165" t="s">
        <v>186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83">
        <v>383</v>
      </c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5"/>
    </row>
    <row r="11" spans="1:104" ht="19.5" customHeight="1">
      <c r="A11" s="188" t="s">
        <v>24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</row>
    <row r="12" spans="1:104" ht="11.25" customHeight="1">
      <c r="A12" s="167" t="s">
        <v>18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9" t="s">
        <v>213</v>
      </c>
      <c r="AC12" s="167"/>
      <c r="AD12" s="167"/>
      <c r="AE12" s="167"/>
      <c r="AF12" s="167"/>
      <c r="AG12" s="170"/>
      <c r="AH12" s="169" t="s">
        <v>41</v>
      </c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70"/>
      <c r="AX12" s="169" t="s">
        <v>39</v>
      </c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9" t="s">
        <v>27</v>
      </c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70"/>
      <c r="CJ12" s="169" t="s">
        <v>29</v>
      </c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70"/>
    </row>
    <row r="13" spans="1:104" ht="32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71"/>
      <c r="AC13" s="168"/>
      <c r="AD13" s="168"/>
      <c r="AE13" s="168"/>
      <c r="AF13" s="168"/>
      <c r="AG13" s="172"/>
      <c r="AH13" s="171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72"/>
      <c r="AX13" s="171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71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72"/>
      <c r="CJ13" s="171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72"/>
    </row>
    <row r="14" spans="1:104" ht="12" thickBot="1">
      <c r="A14" s="159">
        <v>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96">
        <v>2</v>
      </c>
      <c r="AC14" s="196"/>
      <c r="AD14" s="196"/>
      <c r="AE14" s="196"/>
      <c r="AF14" s="196"/>
      <c r="AG14" s="196"/>
      <c r="AH14" s="187">
        <v>3</v>
      </c>
      <c r="AI14" s="159"/>
      <c r="AJ14" s="159"/>
      <c r="AK14" s="159"/>
      <c r="AL14" s="159"/>
      <c r="AM14" s="159"/>
      <c r="AN14" s="159"/>
      <c r="AO14" s="159"/>
      <c r="AP14" s="159"/>
      <c r="AQ14" s="203"/>
      <c r="AR14" s="203"/>
      <c r="AS14" s="203"/>
      <c r="AT14" s="203"/>
      <c r="AU14" s="203"/>
      <c r="AV14" s="203"/>
      <c r="AW14" s="204"/>
      <c r="AX14" s="187">
        <v>4</v>
      </c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90"/>
      <c r="BP14" s="202">
        <v>5</v>
      </c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5"/>
      <c r="CG14" s="194"/>
      <c r="CH14" s="194"/>
      <c r="CI14" s="195"/>
      <c r="CJ14" s="187">
        <v>6</v>
      </c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</row>
    <row r="15" spans="1:104" ht="15.75" customHeight="1">
      <c r="A15" s="160" t="s">
        <v>25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91" t="s">
        <v>31</v>
      </c>
      <c r="AC15" s="191"/>
      <c r="AD15" s="191"/>
      <c r="AE15" s="191"/>
      <c r="AF15" s="191"/>
      <c r="AG15" s="191"/>
      <c r="AH15" s="197" t="s">
        <v>36</v>
      </c>
      <c r="AI15" s="197"/>
      <c r="AJ15" s="197"/>
      <c r="AK15" s="197"/>
      <c r="AL15" s="197"/>
      <c r="AM15" s="197"/>
      <c r="AN15" s="197"/>
      <c r="AO15" s="197"/>
      <c r="AP15" s="197"/>
      <c r="AQ15" s="198"/>
      <c r="AR15" s="199"/>
      <c r="AS15" s="199"/>
      <c r="AT15" s="199"/>
      <c r="AU15" s="199"/>
      <c r="AV15" s="199"/>
      <c r="AW15" s="200"/>
      <c r="AX15" s="192">
        <f>AX16+AX101</f>
        <v>20456200</v>
      </c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>
        <f>BP16+BP101</f>
        <v>11831086.700000001</v>
      </c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>
        <f>CJ16+CJ101</f>
        <v>8625113.299999999</v>
      </c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3"/>
    </row>
    <row r="16" spans="1:104" ht="15.75" customHeight="1">
      <c r="A16" s="161" t="s">
        <v>273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33" t="s">
        <v>45</v>
      </c>
      <c r="AC16" s="134"/>
      <c r="AD16" s="134"/>
      <c r="AE16" s="134"/>
      <c r="AF16" s="134"/>
      <c r="AG16" s="135"/>
      <c r="AH16" s="132" t="s">
        <v>46</v>
      </c>
      <c r="AI16" s="132"/>
      <c r="AJ16" s="132"/>
      <c r="AK16" s="132"/>
      <c r="AL16" s="132"/>
      <c r="AM16" s="132"/>
      <c r="AN16" s="132"/>
      <c r="AO16" s="132"/>
      <c r="AP16" s="132"/>
      <c r="AQ16" s="133"/>
      <c r="AR16" s="134"/>
      <c r="AS16" s="134"/>
      <c r="AT16" s="134"/>
      <c r="AU16" s="134"/>
      <c r="AV16" s="134"/>
      <c r="AW16" s="135"/>
      <c r="AX16" s="143">
        <f>AX17+AX28+AX50+AX69+AX74+AX80+AX88+AX92+AX98</f>
        <v>5172500</v>
      </c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>
        <f>BP17+BP28+BP50+BP69+BP74+BP80+BP88+BP92+BP98</f>
        <v>4028830.81</v>
      </c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36">
        <f>AX16-BP16</f>
        <v>1143669.19</v>
      </c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8"/>
    </row>
    <row r="17" spans="1:104" ht="27" customHeight="1">
      <c r="A17" s="157" t="s">
        <v>47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47" t="s">
        <v>45</v>
      </c>
      <c r="AC17" s="147"/>
      <c r="AD17" s="147"/>
      <c r="AE17" s="147"/>
      <c r="AF17" s="147"/>
      <c r="AG17" s="147"/>
      <c r="AH17" s="147" t="s">
        <v>48</v>
      </c>
      <c r="AI17" s="147"/>
      <c r="AJ17" s="147"/>
      <c r="AK17" s="147"/>
      <c r="AL17" s="147"/>
      <c r="AM17" s="147"/>
      <c r="AN17" s="147"/>
      <c r="AO17" s="147"/>
      <c r="AP17" s="147"/>
      <c r="AQ17" s="148"/>
      <c r="AR17" s="149"/>
      <c r="AS17" s="149"/>
      <c r="AT17" s="149"/>
      <c r="AU17" s="149"/>
      <c r="AV17" s="149"/>
      <c r="AW17" s="150"/>
      <c r="AX17" s="154">
        <f>AX18</f>
        <v>770600</v>
      </c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>
        <f>BP18</f>
        <v>811603.07</v>
      </c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>
        <f>CJ18</f>
        <v>-41003.06999999995</v>
      </c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205"/>
    </row>
    <row r="18" spans="1:104" ht="21" customHeight="1">
      <c r="A18" s="142" t="s">
        <v>49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32" t="s">
        <v>45</v>
      </c>
      <c r="AC18" s="132"/>
      <c r="AD18" s="132"/>
      <c r="AE18" s="132"/>
      <c r="AF18" s="132"/>
      <c r="AG18" s="132"/>
      <c r="AH18" s="132" t="s">
        <v>50</v>
      </c>
      <c r="AI18" s="132"/>
      <c r="AJ18" s="132"/>
      <c r="AK18" s="132"/>
      <c r="AL18" s="132"/>
      <c r="AM18" s="132"/>
      <c r="AN18" s="132"/>
      <c r="AO18" s="132"/>
      <c r="AP18" s="132"/>
      <c r="AQ18" s="133"/>
      <c r="AR18" s="134"/>
      <c r="AS18" s="134"/>
      <c r="AT18" s="134"/>
      <c r="AU18" s="134"/>
      <c r="AV18" s="134"/>
      <c r="AW18" s="135"/>
      <c r="AX18" s="143">
        <f>AX19+AX25+AX23</f>
        <v>770600</v>
      </c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>
        <f>BP19+BP25+BP23</f>
        <v>811603.07</v>
      </c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36">
        <f aca="true" t="shared" si="0" ref="CJ18:CJ50">AX18-BP18</f>
        <v>-41003.06999999995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/>
    </row>
    <row r="19" spans="1:104" ht="104.25" customHeight="1">
      <c r="A19" s="142" t="s">
        <v>293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32" t="s">
        <v>45</v>
      </c>
      <c r="AC19" s="132"/>
      <c r="AD19" s="132"/>
      <c r="AE19" s="132"/>
      <c r="AF19" s="132"/>
      <c r="AG19" s="132"/>
      <c r="AH19" s="132" t="s">
        <v>278</v>
      </c>
      <c r="AI19" s="132"/>
      <c r="AJ19" s="132"/>
      <c r="AK19" s="132"/>
      <c r="AL19" s="132"/>
      <c r="AM19" s="132"/>
      <c r="AN19" s="132"/>
      <c r="AO19" s="132"/>
      <c r="AP19" s="132"/>
      <c r="AQ19" s="133"/>
      <c r="AR19" s="134"/>
      <c r="AS19" s="134"/>
      <c r="AT19" s="134"/>
      <c r="AU19" s="134"/>
      <c r="AV19" s="134"/>
      <c r="AW19" s="135"/>
      <c r="AX19" s="136">
        <f>AX20+AX21+AX22</f>
        <v>770600</v>
      </c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41"/>
      <c r="BN19" s="16"/>
      <c r="BO19" s="16"/>
      <c r="BP19" s="136">
        <f>BP20+BP21+BP22</f>
        <v>769439.87</v>
      </c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41"/>
      <c r="CF19" s="16"/>
      <c r="CG19" s="16"/>
      <c r="CH19" s="16"/>
      <c r="CI19" s="16"/>
      <c r="CJ19" s="136">
        <f t="shared" si="0"/>
        <v>1160.1300000000047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/>
    </row>
    <row r="20" spans="1:104" ht="109.5" customHeight="1">
      <c r="A20" s="142" t="s">
        <v>293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32" t="s">
        <v>45</v>
      </c>
      <c r="AC20" s="132"/>
      <c r="AD20" s="132"/>
      <c r="AE20" s="132"/>
      <c r="AF20" s="132"/>
      <c r="AG20" s="132"/>
      <c r="AH20" s="132" t="s">
        <v>279</v>
      </c>
      <c r="AI20" s="132"/>
      <c r="AJ20" s="132"/>
      <c r="AK20" s="132"/>
      <c r="AL20" s="132"/>
      <c r="AM20" s="132"/>
      <c r="AN20" s="132"/>
      <c r="AO20" s="132"/>
      <c r="AP20" s="132"/>
      <c r="AQ20" s="133"/>
      <c r="AR20" s="134"/>
      <c r="AS20" s="134"/>
      <c r="AT20" s="134"/>
      <c r="AU20" s="134"/>
      <c r="AV20" s="134"/>
      <c r="AW20" s="135"/>
      <c r="AX20" s="136">
        <v>770600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41"/>
      <c r="BN20" s="16"/>
      <c r="BO20" s="16"/>
      <c r="BP20" s="136">
        <v>769156.1</v>
      </c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41"/>
      <c r="CF20" s="16"/>
      <c r="CG20" s="16"/>
      <c r="CH20" s="16"/>
      <c r="CI20" s="16"/>
      <c r="CJ20" s="136">
        <f t="shared" si="0"/>
        <v>1443.9000000000233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8"/>
    </row>
    <row r="21" spans="1:104" ht="101.25" customHeight="1">
      <c r="A21" s="142" t="s">
        <v>293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32" t="s">
        <v>45</v>
      </c>
      <c r="AC21" s="132"/>
      <c r="AD21" s="132"/>
      <c r="AE21" s="132"/>
      <c r="AF21" s="132"/>
      <c r="AG21" s="132"/>
      <c r="AH21" s="132" t="s">
        <v>538</v>
      </c>
      <c r="AI21" s="132"/>
      <c r="AJ21" s="132"/>
      <c r="AK21" s="132"/>
      <c r="AL21" s="132"/>
      <c r="AM21" s="132"/>
      <c r="AN21" s="132"/>
      <c r="AO21" s="132"/>
      <c r="AP21" s="132"/>
      <c r="AQ21" s="133"/>
      <c r="AR21" s="134"/>
      <c r="AS21" s="134"/>
      <c r="AT21" s="134"/>
      <c r="AU21" s="134"/>
      <c r="AV21" s="134"/>
      <c r="AW21" s="135"/>
      <c r="AX21" s="136">
        <v>0</v>
      </c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41"/>
      <c r="BN21" s="16"/>
      <c r="BO21" s="16"/>
      <c r="BP21" s="136">
        <v>241.9</v>
      </c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41"/>
      <c r="CF21" s="16"/>
      <c r="CG21" s="16"/>
      <c r="CH21" s="16"/>
      <c r="CI21" s="16"/>
      <c r="CJ21" s="136">
        <f t="shared" si="0"/>
        <v>-241.9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8"/>
    </row>
    <row r="22" spans="1:104" ht="101.25" customHeight="1">
      <c r="A22" s="142" t="s">
        <v>293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32" t="s">
        <v>45</v>
      </c>
      <c r="AC22" s="132"/>
      <c r="AD22" s="132"/>
      <c r="AE22" s="132"/>
      <c r="AF22" s="132"/>
      <c r="AG22" s="132"/>
      <c r="AH22" s="132" t="s">
        <v>642</v>
      </c>
      <c r="AI22" s="132"/>
      <c r="AJ22" s="132"/>
      <c r="AK22" s="132"/>
      <c r="AL22" s="132"/>
      <c r="AM22" s="132"/>
      <c r="AN22" s="132"/>
      <c r="AO22" s="132"/>
      <c r="AP22" s="132"/>
      <c r="AQ22" s="133"/>
      <c r="AR22" s="134"/>
      <c r="AS22" s="134"/>
      <c r="AT22" s="134"/>
      <c r="AU22" s="134"/>
      <c r="AV22" s="134"/>
      <c r="AW22" s="135"/>
      <c r="AX22" s="136">
        <v>0</v>
      </c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41"/>
      <c r="BN22" s="16"/>
      <c r="BO22" s="16"/>
      <c r="BP22" s="136">
        <v>41.87</v>
      </c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41"/>
      <c r="CF22" s="16"/>
      <c r="CG22" s="16"/>
      <c r="CH22" s="16"/>
      <c r="CI22" s="16"/>
      <c r="CJ22" s="136">
        <f>AX22-BP22</f>
        <v>-41.87</v>
      </c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8"/>
    </row>
    <row r="23" spans="1:104" ht="172.5" customHeight="1">
      <c r="A23" s="142" t="s">
        <v>609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32" t="s">
        <v>45</v>
      </c>
      <c r="AC23" s="132"/>
      <c r="AD23" s="132"/>
      <c r="AE23" s="132"/>
      <c r="AF23" s="132"/>
      <c r="AG23" s="132"/>
      <c r="AH23" s="132" t="s">
        <v>608</v>
      </c>
      <c r="AI23" s="132"/>
      <c r="AJ23" s="132"/>
      <c r="AK23" s="132"/>
      <c r="AL23" s="132"/>
      <c r="AM23" s="132"/>
      <c r="AN23" s="132"/>
      <c r="AO23" s="132"/>
      <c r="AP23" s="132"/>
      <c r="AQ23" s="133"/>
      <c r="AR23" s="134"/>
      <c r="AS23" s="134"/>
      <c r="AT23" s="134"/>
      <c r="AU23" s="134"/>
      <c r="AV23" s="134"/>
      <c r="AW23" s="135"/>
      <c r="AX23" s="136">
        <f>AX24</f>
        <v>0</v>
      </c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41"/>
      <c r="BN23" s="16"/>
      <c r="BO23" s="16"/>
      <c r="BP23" s="136">
        <f>BP24</f>
        <v>618.5</v>
      </c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41"/>
      <c r="CF23" s="16"/>
      <c r="CG23" s="16"/>
      <c r="CH23" s="16"/>
      <c r="CI23" s="16"/>
      <c r="CJ23" s="136">
        <f t="shared" si="0"/>
        <v>-618.5</v>
      </c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8"/>
    </row>
    <row r="24" spans="1:104" ht="172.5" customHeight="1">
      <c r="A24" s="142" t="s">
        <v>609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32" t="s">
        <v>45</v>
      </c>
      <c r="AC24" s="132"/>
      <c r="AD24" s="132"/>
      <c r="AE24" s="132"/>
      <c r="AF24" s="132"/>
      <c r="AG24" s="132"/>
      <c r="AH24" s="132" t="s">
        <v>610</v>
      </c>
      <c r="AI24" s="132"/>
      <c r="AJ24" s="132"/>
      <c r="AK24" s="132"/>
      <c r="AL24" s="132"/>
      <c r="AM24" s="132"/>
      <c r="AN24" s="132"/>
      <c r="AO24" s="132"/>
      <c r="AP24" s="132"/>
      <c r="AQ24" s="133"/>
      <c r="AR24" s="134"/>
      <c r="AS24" s="134"/>
      <c r="AT24" s="134"/>
      <c r="AU24" s="134"/>
      <c r="AV24" s="134"/>
      <c r="AW24" s="135"/>
      <c r="AX24" s="136">
        <v>0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41"/>
      <c r="BN24" s="16"/>
      <c r="BO24" s="16"/>
      <c r="BP24" s="136">
        <v>618.5</v>
      </c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41"/>
      <c r="CF24" s="16"/>
      <c r="CG24" s="16"/>
      <c r="CH24" s="16"/>
      <c r="CI24" s="16"/>
      <c r="CJ24" s="136">
        <f t="shared" si="0"/>
        <v>-618.5</v>
      </c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8"/>
    </row>
    <row r="25" spans="1:104" ht="72" customHeight="1">
      <c r="A25" s="142" t="s">
        <v>580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32" t="s">
        <v>45</v>
      </c>
      <c r="AC25" s="132"/>
      <c r="AD25" s="132"/>
      <c r="AE25" s="132"/>
      <c r="AF25" s="132"/>
      <c r="AG25" s="132"/>
      <c r="AH25" s="132" t="s">
        <v>581</v>
      </c>
      <c r="AI25" s="132"/>
      <c r="AJ25" s="132"/>
      <c r="AK25" s="132"/>
      <c r="AL25" s="132"/>
      <c r="AM25" s="132"/>
      <c r="AN25" s="132"/>
      <c r="AO25" s="132"/>
      <c r="AP25" s="132"/>
      <c r="AQ25" s="133"/>
      <c r="AR25" s="134"/>
      <c r="AS25" s="134"/>
      <c r="AT25" s="134"/>
      <c r="AU25" s="134"/>
      <c r="AV25" s="134"/>
      <c r="AW25" s="135"/>
      <c r="AX25" s="136">
        <f>AX26+AX27</f>
        <v>0</v>
      </c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41"/>
      <c r="BN25" s="16"/>
      <c r="BO25" s="16"/>
      <c r="BP25" s="136">
        <f>BP26+BP27</f>
        <v>41544.7</v>
      </c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41"/>
      <c r="CF25" s="16"/>
      <c r="CG25" s="16"/>
      <c r="CH25" s="16"/>
      <c r="CI25" s="16"/>
      <c r="CJ25" s="136">
        <f t="shared" si="0"/>
        <v>-41544.7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8"/>
    </row>
    <row r="26" spans="1:104" ht="69" customHeight="1">
      <c r="A26" s="142" t="s">
        <v>580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32" t="s">
        <v>45</v>
      </c>
      <c r="AC26" s="132"/>
      <c r="AD26" s="132"/>
      <c r="AE26" s="132"/>
      <c r="AF26" s="132"/>
      <c r="AG26" s="132"/>
      <c r="AH26" s="132" t="s">
        <v>582</v>
      </c>
      <c r="AI26" s="132"/>
      <c r="AJ26" s="132"/>
      <c r="AK26" s="132"/>
      <c r="AL26" s="132"/>
      <c r="AM26" s="132"/>
      <c r="AN26" s="132"/>
      <c r="AO26" s="132"/>
      <c r="AP26" s="132"/>
      <c r="AQ26" s="133"/>
      <c r="AR26" s="134"/>
      <c r="AS26" s="134"/>
      <c r="AT26" s="134"/>
      <c r="AU26" s="134"/>
      <c r="AV26" s="134"/>
      <c r="AW26" s="135"/>
      <c r="AX26" s="136">
        <v>0</v>
      </c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41"/>
      <c r="BN26" s="16"/>
      <c r="BO26" s="16"/>
      <c r="BP26" s="136">
        <v>41144.7</v>
      </c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41"/>
      <c r="CF26" s="16"/>
      <c r="CG26" s="16"/>
      <c r="CH26" s="16"/>
      <c r="CI26" s="16"/>
      <c r="CJ26" s="136">
        <f t="shared" si="0"/>
        <v>-41144.7</v>
      </c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8"/>
    </row>
    <row r="27" spans="1:104" ht="69" customHeight="1">
      <c r="A27" s="142" t="s">
        <v>580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32" t="s">
        <v>45</v>
      </c>
      <c r="AC27" s="132"/>
      <c r="AD27" s="132"/>
      <c r="AE27" s="132"/>
      <c r="AF27" s="132"/>
      <c r="AG27" s="132"/>
      <c r="AH27" s="132" t="s">
        <v>611</v>
      </c>
      <c r="AI27" s="132"/>
      <c r="AJ27" s="132"/>
      <c r="AK27" s="132"/>
      <c r="AL27" s="132"/>
      <c r="AM27" s="132"/>
      <c r="AN27" s="132"/>
      <c r="AO27" s="132"/>
      <c r="AP27" s="132"/>
      <c r="AQ27" s="133"/>
      <c r="AR27" s="134"/>
      <c r="AS27" s="134"/>
      <c r="AT27" s="134"/>
      <c r="AU27" s="134"/>
      <c r="AV27" s="134"/>
      <c r="AW27" s="135"/>
      <c r="AX27" s="136">
        <v>0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41"/>
      <c r="BN27" s="16"/>
      <c r="BO27" s="16"/>
      <c r="BP27" s="136">
        <v>400</v>
      </c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41"/>
      <c r="CF27" s="16"/>
      <c r="CG27" s="16"/>
      <c r="CH27" s="16"/>
      <c r="CI27" s="16"/>
      <c r="CJ27" s="136">
        <f t="shared" si="0"/>
        <v>-400</v>
      </c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8"/>
    </row>
    <row r="28" spans="1:104" ht="21.75" customHeight="1">
      <c r="A28" s="157" t="s">
        <v>51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47" t="s">
        <v>45</v>
      </c>
      <c r="AC28" s="147"/>
      <c r="AD28" s="147"/>
      <c r="AE28" s="147"/>
      <c r="AF28" s="147"/>
      <c r="AG28" s="147"/>
      <c r="AH28" s="147" t="s">
        <v>52</v>
      </c>
      <c r="AI28" s="147"/>
      <c r="AJ28" s="147"/>
      <c r="AK28" s="147"/>
      <c r="AL28" s="147"/>
      <c r="AM28" s="147"/>
      <c r="AN28" s="147"/>
      <c r="AO28" s="147"/>
      <c r="AP28" s="147"/>
      <c r="AQ28" s="148"/>
      <c r="AR28" s="149"/>
      <c r="AS28" s="149"/>
      <c r="AT28" s="149"/>
      <c r="AU28" s="149"/>
      <c r="AV28" s="149"/>
      <c r="AW28" s="150"/>
      <c r="AX28" s="154">
        <f>AX29+AX46</f>
        <v>240900</v>
      </c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>
        <f>BP29+BP46</f>
        <v>178982.84999999998</v>
      </c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>
        <f t="shared" si="0"/>
        <v>61917.15000000002</v>
      </c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205"/>
    </row>
    <row r="29" spans="1:104" ht="39.75" customHeight="1">
      <c r="A29" s="142" t="s">
        <v>53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32" t="s">
        <v>45</v>
      </c>
      <c r="AC29" s="132"/>
      <c r="AD29" s="132"/>
      <c r="AE29" s="132"/>
      <c r="AF29" s="132"/>
      <c r="AG29" s="132"/>
      <c r="AH29" s="132" t="s">
        <v>54</v>
      </c>
      <c r="AI29" s="132"/>
      <c r="AJ29" s="132"/>
      <c r="AK29" s="132"/>
      <c r="AL29" s="132"/>
      <c r="AM29" s="132"/>
      <c r="AN29" s="132"/>
      <c r="AO29" s="132"/>
      <c r="AP29" s="132"/>
      <c r="AQ29" s="133"/>
      <c r="AR29" s="134"/>
      <c r="AS29" s="134"/>
      <c r="AT29" s="134"/>
      <c r="AU29" s="134"/>
      <c r="AV29" s="134"/>
      <c r="AW29" s="135"/>
      <c r="AX29" s="143">
        <f>AX31+AX35+AX39</f>
        <v>225800</v>
      </c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>
        <f>BP31+BP35+BP39</f>
        <v>178256.34999999998</v>
      </c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>
        <f t="shared" si="0"/>
        <v>47543.65000000002</v>
      </c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55"/>
    </row>
    <row r="30" spans="1:104" ht="54" customHeight="1">
      <c r="A30" s="142" t="s">
        <v>264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32" t="s">
        <v>45</v>
      </c>
      <c r="AC30" s="132"/>
      <c r="AD30" s="132"/>
      <c r="AE30" s="132"/>
      <c r="AF30" s="132"/>
      <c r="AG30" s="132"/>
      <c r="AH30" s="132" t="s">
        <v>265</v>
      </c>
      <c r="AI30" s="132"/>
      <c r="AJ30" s="132"/>
      <c r="AK30" s="132"/>
      <c r="AL30" s="132"/>
      <c r="AM30" s="132"/>
      <c r="AN30" s="132"/>
      <c r="AO30" s="132"/>
      <c r="AP30" s="132"/>
      <c r="AQ30" s="133"/>
      <c r="AR30" s="134"/>
      <c r="AS30" s="134"/>
      <c r="AT30" s="134"/>
      <c r="AU30" s="134"/>
      <c r="AV30" s="134"/>
      <c r="AW30" s="135"/>
      <c r="AX30" s="143">
        <f>AX32+AX36</f>
        <v>118200</v>
      </c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>
        <f>BP31+BP35</f>
        <v>70805.56</v>
      </c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>
        <f t="shared" si="0"/>
        <v>47394.44</v>
      </c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55"/>
    </row>
    <row r="31" spans="1:104" ht="61.5" customHeight="1">
      <c r="A31" s="156" t="s">
        <v>55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8" t="s">
        <v>45</v>
      </c>
      <c r="AC31" s="158"/>
      <c r="AD31" s="158"/>
      <c r="AE31" s="158"/>
      <c r="AF31" s="158"/>
      <c r="AG31" s="158"/>
      <c r="AH31" s="158" t="s">
        <v>259</v>
      </c>
      <c r="AI31" s="158"/>
      <c r="AJ31" s="158"/>
      <c r="AK31" s="158"/>
      <c r="AL31" s="158"/>
      <c r="AM31" s="158"/>
      <c r="AN31" s="158"/>
      <c r="AO31" s="158"/>
      <c r="AP31" s="158"/>
      <c r="AQ31" s="206"/>
      <c r="AR31" s="207"/>
      <c r="AS31" s="207"/>
      <c r="AT31" s="207"/>
      <c r="AU31" s="207"/>
      <c r="AV31" s="207"/>
      <c r="AW31" s="208"/>
      <c r="AX31" s="136">
        <f>AX32+AX33+AX34</f>
        <v>118200</v>
      </c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41"/>
      <c r="BN31" s="16"/>
      <c r="BO31" s="16"/>
      <c r="BP31" s="136">
        <f>BP32+BP33+BP34</f>
        <v>103608.02</v>
      </c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41"/>
      <c r="CF31" s="16"/>
      <c r="CG31" s="16"/>
      <c r="CH31" s="16"/>
      <c r="CI31" s="16"/>
      <c r="CJ31" s="136">
        <f t="shared" si="0"/>
        <v>14591.979999999996</v>
      </c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8"/>
    </row>
    <row r="32" spans="1:104" ht="47.25" customHeight="1">
      <c r="A32" s="142" t="s">
        <v>55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32" t="s">
        <v>45</v>
      </c>
      <c r="AC32" s="132"/>
      <c r="AD32" s="132"/>
      <c r="AE32" s="132"/>
      <c r="AF32" s="132"/>
      <c r="AG32" s="132"/>
      <c r="AH32" s="132" t="s">
        <v>260</v>
      </c>
      <c r="AI32" s="132"/>
      <c r="AJ32" s="132"/>
      <c r="AK32" s="132"/>
      <c r="AL32" s="132"/>
      <c r="AM32" s="132"/>
      <c r="AN32" s="132"/>
      <c r="AO32" s="132"/>
      <c r="AP32" s="132"/>
      <c r="AQ32" s="133"/>
      <c r="AR32" s="134"/>
      <c r="AS32" s="134"/>
      <c r="AT32" s="134"/>
      <c r="AU32" s="134"/>
      <c r="AV32" s="134"/>
      <c r="AW32" s="135"/>
      <c r="AX32" s="136">
        <v>118200</v>
      </c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41"/>
      <c r="BN32" s="16"/>
      <c r="BO32" s="16"/>
      <c r="BP32" s="136">
        <v>101450.96</v>
      </c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41"/>
      <c r="CF32" s="16"/>
      <c r="CG32" s="16"/>
      <c r="CH32" s="16"/>
      <c r="CI32" s="16"/>
      <c r="CJ32" s="136">
        <f t="shared" si="0"/>
        <v>16749.039999999994</v>
      </c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8"/>
    </row>
    <row r="33" spans="1:104" ht="47.25" customHeight="1">
      <c r="A33" s="142" t="s">
        <v>55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32" t="s">
        <v>45</v>
      </c>
      <c r="AC33" s="132"/>
      <c r="AD33" s="132"/>
      <c r="AE33" s="132"/>
      <c r="AF33" s="132"/>
      <c r="AG33" s="132"/>
      <c r="AH33" s="132" t="s">
        <v>590</v>
      </c>
      <c r="AI33" s="132"/>
      <c r="AJ33" s="132"/>
      <c r="AK33" s="132"/>
      <c r="AL33" s="132"/>
      <c r="AM33" s="132"/>
      <c r="AN33" s="132"/>
      <c r="AO33" s="132"/>
      <c r="AP33" s="132"/>
      <c r="AQ33" s="133"/>
      <c r="AR33" s="134"/>
      <c r="AS33" s="134"/>
      <c r="AT33" s="134"/>
      <c r="AU33" s="134"/>
      <c r="AV33" s="134"/>
      <c r="AW33" s="135"/>
      <c r="AX33" s="136">
        <v>0</v>
      </c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41"/>
      <c r="BN33" s="16"/>
      <c r="BO33" s="16"/>
      <c r="BP33" s="136">
        <v>1932.06</v>
      </c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41"/>
      <c r="CF33" s="16"/>
      <c r="CG33" s="16"/>
      <c r="CH33" s="16"/>
      <c r="CI33" s="16"/>
      <c r="CJ33" s="136">
        <f t="shared" si="0"/>
        <v>-1932.06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8"/>
    </row>
    <row r="34" spans="1:104" ht="47.25" customHeight="1">
      <c r="A34" s="142" t="s">
        <v>55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32" t="s">
        <v>45</v>
      </c>
      <c r="AC34" s="132"/>
      <c r="AD34" s="132"/>
      <c r="AE34" s="132"/>
      <c r="AF34" s="132"/>
      <c r="AG34" s="132"/>
      <c r="AH34" s="132" t="s">
        <v>612</v>
      </c>
      <c r="AI34" s="132"/>
      <c r="AJ34" s="132"/>
      <c r="AK34" s="132"/>
      <c r="AL34" s="132"/>
      <c r="AM34" s="132"/>
      <c r="AN34" s="132"/>
      <c r="AO34" s="132"/>
      <c r="AP34" s="132"/>
      <c r="AQ34" s="133"/>
      <c r="AR34" s="134"/>
      <c r="AS34" s="134"/>
      <c r="AT34" s="134"/>
      <c r="AU34" s="134"/>
      <c r="AV34" s="134"/>
      <c r="AW34" s="135"/>
      <c r="AX34" s="136">
        <v>0</v>
      </c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41"/>
      <c r="BN34" s="16"/>
      <c r="BO34" s="16"/>
      <c r="BP34" s="136">
        <v>225</v>
      </c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41"/>
      <c r="CF34" s="16"/>
      <c r="CG34" s="16"/>
      <c r="CH34" s="16"/>
      <c r="CI34" s="16"/>
      <c r="CJ34" s="136">
        <f t="shared" si="0"/>
        <v>-225</v>
      </c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8"/>
    </row>
    <row r="35" spans="1:104" ht="63" customHeight="1">
      <c r="A35" s="142" t="s">
        <v>263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32" t="s">
        <v>45</v>
      </c>
      <c r="AC35" s="132"/>
      <c r="AD35" s="132"/>
      <c r="AE35" s="132"/>
      <c r="AF35" s="132"/>
      <c r="AG35" s="132"/>
      <c r="AH35" s="132" t="s">
        <v>261</v>
      </c>
      <c r="AI35" s="132"/>
      <c r="AJ35" s="132"/>
      <c r="AK35" s="132"/>
      <c r="AL35" s="132"/>
      <c r="AM35" s="132"/>
      <c r="AN35" s="132"/>
      <c r="AO35" s="132"/>
      <c r="AP35" s="132"/>
      <c r="AQ35" s="133"/>
      <c r="AR35" s="134"/>
      <c r="AS35" s="134"/>
      <c r="AT35" s="134"/>
      <c r="AU35" s="134"/>
      <c r="AV35" s="134"/>
      <c r="AW35" s="135"/>
      <c r="AX35" s="136">
        <f>AX36+AX37+AX38</f>
        <v>0</v>
      </c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41"/>
      <c r="BN35" s="16"/>
      <c r="BO35" s="16"/>
      <c r="BP35" s="136">
        <f>BP36+BP37+BP38</f>
        <v>-32802.46</v>
      </c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41"/>
      <c r="CF35" s="16"/>
      <c r="CG35" s="16"/>
      <c r="CH35" s="16"/>
      <c r="CI35" s="16"/>
      <c r="CJ35" s="136">
        <f t="shared" si="0"/>
        <v>32802.46</v>
      </c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8"/>
    </row>
    <row r="36" spans="1:104" ht="65.25" customHeight="1">
      <c r="A36" s="142" t="s">
        <v>263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32" t="s">
        <v>45</v>
      </c>
      <c r="AC36" s="132"/>
      <c r="AD36" s="132"/>
      <c r="AE36" s="132"/>
      <c r="AF36" s="132"/>
      <c r="AG36" s="132"/>
      <c r="AH36" s="132" t="s">
        <v>262</v>
      </c>
      <c r="AI36" s="132"/>
      <c r="AJ36" s="132"/>
      <c r="AK36" s="132"/>
      <c r="AL36" s="132"/>
      <c r="AM36" s="132"/>
      <c r="AN36" s="132"/>
      <c r="AO36" s="132"/>
      <c r="AP36" s="132"/>
      <c r="AQ36" s="133"/>
      <c r="AR36" s="134"/>
      <c r="AS36" s="134"/>
      <c r="AT36" s="134"/>
      <c r="AU36" s="134"/>
      <c r="AV36" s="134"/>
      <c r="AW36" s="135"/>
      <c r="AX36" s="136">
        <v>0</v>
      </c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41"/>
      <c r="BN36" s="16"/>
      <c r="BO36" s="16"/>
      <c r="BP36" s="136">
        <v>-33159.82</v>
      </c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41"/>
      <c r="CF36" s="16"/>
      <c r="CG36" s="16"/>
      <c r="CH36" s="16"/>
      <c r="CI36" s="16"/>
      <c r="CJ36" s="136">
        <f t="shared" si="0"/>
        <v>33159.82</v>
      </c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8"/>
    </row>
    <row r="37" spans="1:104" ht="65.25" customHeight="1">
      <c r="A37" s="142" t="s">
        <v>263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32" t="s">
        <v>45</v>
      </c>
      <c r="AC37" s="132"/>
      <c r="AD37" s="132"/>
      <c r="AE37" s="132"/>
      <c r="AF37" s="132"/>
      <c r="AG37" s="132"/>
      <c r="AH37" s="132" t="s">
        <v>274</v>
      </c>
      <c r="AI37" s="132"/>
      <c r="AJ37" s="132"/>
      <c r="AK37" s="132"/>
      <c r="AL37" s="132"/>
      <c r="AM37" s="132"/>
      <c r="AN37" s="132"/>
      <c r="AO37" s="132"/>
      <c r="AP37" s="132"/>
      <c r="AQ37" s="133"/>
      <c r="AR37" s="134"/>
      <c r="AS37" s="134"/>
      <c r="AT37" s="134"/>
      <c r="AU37" s="134"/>
      <c r="AV37" s="134"/>
      <c r="AW37" s="135"/>
      <c r="AX37" s="136">
        <v>0</v>
      </c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41"/>
      <c r="BN37" s="16"/>
      <c r="BO37" s="16"/>
      <c r="BP37" s="136">
        <v>132.36</v>
      </c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41"/>
      <c r="CF37" s="16"/>
      <c r="CG37" s="16"/>
      <c r="CH37" s="16"/>
      <c r="CI37" s="16"/>
      <c r="CJ37" s="136">
        <f t="shared" si="0"/>
        <v>-132.36</v>
      </c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8"/>
    </row>
    <row r="38" spans="1:104" ht="65.25" customHeight="1">
      <c r="A38" s="142" t="s">
        <v>263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32" t="s">
        <v>45</v>
      </c>
      <c r="AC38" s="132"/>
      <c r="AD38" s="132"/>
      <c r="AE38" s="132"/>
      <c r="AF38" s="132"/>
      <c r="AG38" s="132"/>
      <c r="AH38" s="132" t="s">
        <v>613</v>
      </c>
      <c r="AI38" s="132"/>
      <c r="AJ38" s="132"/>
      <c r="AK38" s="132"/>
      <c r="AL38" s="132"/>
      <c r="AM38" s="132"/>
      <c r="AN38" s="132"/>
      <c r="AO38" s="132"/>
      <c r="AP38" s="132"/>
      <c r="AQ38" s="133"/>
      <c r="AR38" s="134"/>
      <c r="AS38" s="134"/>
      <c r="AT38" s="134"/>
      <c r="AU38" s="134"/>
      <c r="AV38" s="134"/>
      <c r="AW38" s="135"/>
      <c r="AX38" s="136">
        <v>0</v>
      </c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41"/>
      <c r="BN38" s="16"/>
      <c r="BO38" s="16"/>
      <c r="BP38" s="136">
        <v>225</v>
      </c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41"/>
      <c r="CF38" s="16"/>
      <c r="CG38" s="16"/>
      <c r="CH38" s="16"/>
      <c r="CI38" s="16"/>
      <c r="CJ38" s="136">
        <f t="shared" si="0"/>
        <v>-225</v>
      </c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8"/>
    </row>
    <row r="39" spans="1:104" ht="67.5" customHeight="1">
      <c r="A39" s="142" t="s">
        <v>539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32" t="s">
        <v>45</v>
      </c>
      <c r="AC39" s="132"/>
      <c r="AD39" s="132"/>
      <c r="AE39" s="132"/>
      <c r="AF39" s="132"/>
      <c r="AG39" s="132"/>
      <c r="AH39" s="132" t="s">
        <v>294</v>
      </c>
      <c r="AI39" s="132"/>
      <c r="AJ39" s="132"/>
      <c r="AK39" s="132"/>
      <c r="AL39" s="132"/>
      <c r="AM39" s="132"/>
      <c r="AN39" s="132"/>
      <c r="AO39" s="132"/>
      <c r="AP39" s="132"/>
      <c r="AQ39" s="133"/>
      <c r="AR39" s="134"/>
      <c r="AS39" s="134"/>
      <c r="AT39" s="134"/>
      <c r="AU39" s="134"/>
      <c r="AV39" s="134"/>
      <c r="AW39" s="135"/>
      <c r="AX39" s="143">
        <f>AX43+AX40</f>
        <v>107600</v>
      </c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>
        <f>BP43+BP40</f>
        <v>107450.78999999998</v>
      </c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>
        <f t="shared" si="0"/>
        <v>149.21000000002095</v>
      </c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55"/>
    </row>
    <row r="40" spans="1:104" ht="71.25" customHeight="1">
      <c r="A40" s="142" t="s">
        <v>614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32" t="s">
        <v>45</v>
      </c>
      <c r="AC40" s="132"/>
      <c r="AD40" s="132"/>
      <c r="AE40" s="132"/>
      <c r="AF40" s="132"/>
      <c r="AG40" s="132"/>
      <c r="AH40" s="132" t="s">
        <v>584</v>
      </c>
      <c r="AI40" s="132"/>
      <c r="AJ40" s="132"/>
      <c r="AK40" s="132"/>
      <c r="AL40" s="132"/>
      <c r="AM40" s="132"/>
      <c r="AN40" s="132"/>
      <c r="AO40" s="132"/>
      <c r="AP40" s="132"/>
      <c r="AQ40" s="133"/>
      <c r="AR40" s="134"/>
      <c r="AS40" s="134"/>
      <c r="AT40" s="134"/>
      <c r="AU40" s="134"/>
      <c r="AV40" s="134"/>
      <c r="AW40" s="135"/>
      <c r="AX40" s="143">
        <f>AX41+AX42</f>
        <v>14000</v>
      </c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>
        <f>BP41+BP42</f>
        <v>13972.21</v>
      </c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>
        <f t="shared" si="0"/>
        <v>27.790000000000873</v>
      </c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55"/>
    </row>
    <row r="41" spans="1:104" ht="72" customHeight="1">
      <c r="A41" s="142" t="s">
        <v>539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32" t="s">
        <v>45</v>
      </c>
      <c r="AC41" s="132"/>
      <c r="AD41" s="132"/>
      <c r="AE41" s="132"/>
      <c r="AF41" s="132"/>
      <c r="AG41" s="132"/>
      <c r="AH41" s="132" t="s">
        <v>583</v>
      </c>
      <c r="AI41" s="132"/>
      <c r="AJ41" s="132"/>
      <c r="AK41" s="132"/>
      <c r="AL41" s="132"/>
      <c r="AM41" s="132"/>
      <c r="AN41" s="132"/>
      <c r="AO41" s="132"/>
      <c r="AP41" s="132"/>
      <c r="AQ41" s="133"/>
      <c r="AR41" s="134"/>
      <c r="AS41" s="134"/>
      <c r="AT41" s="134"/>
      <c r="AU41" s="134"/>
      <c r="AV41" s="134"/>
      <c r="AW41" s="135"/>
      <c r="AX41" s="143">
        <v>14000</v>
      </c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>
        <v>13893.46</v>
      </c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>
        <f t="shared" si="0"/>
        <v>106.54000000000087</v>
      </c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55"/>
    </row>
    <row r="42" spans="1:104" ht="72" customHeight="1">
      <c r="A42" s="142" t="s">
        <v>614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32" t="s">
        <v>45</v>
      </c>
      <c r="AC42" s="132"/>
      <c r="AD42" s="132"/>
      <c r="AE42" s="132"/>
      <c r="AF42" s="132"/>
      <c r="AG42" s="132"/>
      <c r="AH42" s="132" t="s">
        <v>588</v>
      </c>
      <c r="AI42" s="132"/>
      <c r="AJ42" s="132"/>
      <c r="AK42" s="132"/>
      <c r="AL42" s="132"/>
      <c r="AM42" s="132"/>
      <c r="AN42" s="132"/>
      <c r="AO42" s="132"/>
      <c r="AP42" s="132"/>
      <c r="AQ42" s="133"/>
      <c r="AR42" s="134"/>
      <c r="AS42" s="134"/>
      <c r="AT42" s="134"/>
      <c r="AU42" s="134"/>
      <c r="AV42" s="134"/>
      <c r="AW42" s="135"/>
      <c r="AX42" s="143">
        <v>0</v>
      </c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>
        <v>78.75</v>
      </c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>
        <f t="shared" si="0"/>
        <v>-78.75</v>
      </c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55"/>
    </row>
    <row r="43" spans="1:104" ht="71.25" customHeight="1">
      <c r="A43" s="142" t="s">
        <v>295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32" t="s">
        <v>45</v>
      </c>
      <c r="AC43" s="132"/>
      <c r="AD43" s="132"/>
      <c r="AE43" s="132"/>
      <c r="AF43" s="132"/>
      <c r="AG43" s="132"/>
      <c r="AH43" s="132" t="s">
        <v>266</v>
      </c>
      <c r="AI43" s="132"/>
      <c r="AJ43" s="132"/>
      <c r="AK43" s="132"/>
      <c r="AL43" s="132"/>
      <c r="AM43" s="132"/>
      <c r="AN43" s="132"/>
      <c r="AO43" s="132"/>
      <c r="AP43" s="132"/>
      <c r="AQ43" s="133"/>
      <c r="AR43" s="134"/>
      <c r="AS43" s="134"/>
      <c r="AT43" s="134"/>
      <c r="AU43" s="134"/>
      <c r="AV43" s="134"/>
      <c r="AW43" s="135"/>
      <c r="AX43" s="143">
        <f>AX44+AX45</f>
        <v>93600</v>
      </c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>
        <f>BP44+BP45</f>
        <v>93478.57999999999</v>
      </c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>
        <f t="shared" si="0"/>
        <v>121.4200000000128</v>
      </c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55"/>
    </row>
    <row r="44" spans="1:104" ht="72" customHeight="1">
      <c r="A44" s="142" t="s">
        <v>295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32" t="s">
        <v>45</v>
      </c>
      <c r="AC44" s="132"/>
      <c r="AD44" s="132"/>
      <c r="AE44" s="132"/>
      <c r="AF44" s="132"/>
      <c r="AG44" s="132"/>
      <c r="AH44" s="132" t="s">
        <v>267</v>
      </c>
      <c r="AI44" s="132"/>
      <c r="AJ44" s="132"/>
      <c r="AK44" s="132"/>
      <c r="AL44" s="132"/>
      <c r="AM44" s="132"/>
      <c r="AN44" s="132"/>
      <c r="AO44" s="132"/>
      <c r="AP44" s="132"/>
      <c r="AQ44" s="133"/>
      <c r="AR44" s="134"/>
      <c r="AS44" s="134"/>
      <c r="AT44" s="134"/>
      <c r="AU44" s="134"/>
      <c r="AV44" s="134"/>
      <c r="AW44" s="135"/>
      <c r="AX44" s="143">
        <v>93600</v>
      </c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>
        <v>90104.18</v>
      </c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>
        <f t="shared" si="0"/>
        <v>3495.820000000007</v>
      </c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55"/>
    </row>
    <row r="45" spans="1:104" ht="70.5" customHeight="1">
      <c r="A45" s="142" t="s">
        <v>295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32" t="s">
        <v>45</v>
      </c>
      <c r="AC45" s="132"/>
      <c r="AD45" s="132"/>
      <c r="AE45" s="132"/>
      <c r="AF45" s="132"/>
      <c r="AG45" s="132"/>
      <c r="AH45" s="132" t="s">
        <v>276</v>
      </c>
      <c r="AI45" s="132"/>
      <c r="AJ45" s="132"/>
      <c r="AK45" s="132"/>
      <c r="AL45" s="132"/>
      <c r="AM45" s="132"/>
      <c r="AN45" s="132"/>
      <c r="AO45" s="132"/>
      <c r="AP45" s="132"/>
      <c r="AQ45" s="133"/>
      <c r="AR45" s="134"/>
      <c r="AS45" s="134"/>
      <c r="AT45" s="134"/>
      <c r="AU45" s="134"/>
      <c r="AV45" s="134"/>
      <c r="AW45" s="135"/>
      <c r="AX45" s="143">
        <v>0</v>
      </c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>
        <v>3374.4</v>
      </c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>
        <f t="shared" si="0"/>
        <v>-3374.4</v>
      </c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55"/>
    </row>
    <row r="46" spans="1:104" ht="30.75" customHeight="1">
      <c r="A46" s="142" t="s">
        <v>56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32" t="s">
        <v>45</v>
      </c>
      <c r="AC46" s="132"/>
      <c r="AD46" s="132"/>
      <c r="AE46" s="132"/>
      <c r="AF46" s="132"/>
      <c r="AG46" s="132"/>
      <c r="AH46" s="132" t="s">
        <v>296</v>
      </c>
      <c r="AI46" s="132"/>
      <c r="AJ46" s="132"/>
      <c r="AK46" s="132"/>
      <c r="AL46" s="132"/>
      <c r="AM46" s="132"/>
      <c r="AN46" s="132"/>
      <c r="AO46" s="132"/>
      <c r="AP46" s="132"/>
      <c r="AQ46" s="133"/>
      <c r="AR46" s="134"/>
      <c r="AS46" s="134"/>
      <c r="AT46" s="134"/>
      <c r="AU46" s="134"/>
      <c r="AV46" s="134"/>
      <c r="AW46" s="135"/>
      <c r="AX46" s="136">
        <f>AX47</f>
        <v>15100</v>
      </c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41"/>
      <c r="BN46" s="16"/>
      <c r="BO46" s="16"/>
      <c r="BP46" s="136">
        <f>BP47</f>
        <v>726.5</v>
      </c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41"/>
      <c r="CF46" s="16"/>
      <c r="CG46" s="16"/>
      <c r="CH46" s="16"/>
      <c r="CI46" s="16"/>
      <c r="CJ46" s="136">
        <f t="shared" si="0"/>
        <v>14373.5</v>
      </c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8"/>
    </row>
    <row r="47" spans="1:104" ht="30.75" customHeight="1">
      <c r="A47" s="142" t="s">
        <v>56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32" t="s">
        <v>45</v>
      </c>
      <c r="AC47" s="132"/>
      <c r="AD47" s="132"/>
      <c r="AE47" s="132"/>
      <c r="AF47" s="132"/>
      <c r="AG47" s="132"/>
      <c r="AH47" s="132" t="s">
        <v>287</v>
      </c>
      <c r="AI47" s="132"/>
      <c r="AJ47" s="132"/>
      <c r="AK47" s="132"/>
      <c r="AL47" s="132"/>
      <c r="AM47" s="132"/>
      <c r="AN47" s="132"/>
      <c r="AO47" s="132"/>
      <c r="AP47" s="132"/>
      <c r="AQ47" s="133"/>
      <c r="AR47" s="134"/>
      <c r="AS47" s="134"/>
      <c r="AT47" s="134"/>
      <c r="AU47" s="134"/>
      <c r="AV47" s="134"/>
      <c r="AW47" s="135"/>
      <c r="AX47" s="136">
        <f>AX48+AX49</f>
        <v>15100</v>
      </c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41"/>
      <c r="BN47" s="16"/>
      <c r="BO47" s="16"/>
      <c r="BP47" s="136">
        <f>BP48+BP49</f>
        <v>726.5</v>
      </c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41"/>
      <c r="CF47" s="16"/>
      <c r="CG47" s="16"/>
      <c r="CH47" s="16"/>
      <c r="CI47" s="16"/>
      <c r="CJ47" s="136">
        <f t="shared" si="0"/>
        <v>14373.5</v>
      </c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8"/>
    </row>
    <row r="48" spans="1:104" ht="30.75" customHeight="1">
      <c r="A48" s="142" t="s">
        <v>56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32" t="s">
        <v>45</v>
      </c>
      <c r="AC48" s="132"/>
      <c r="AD48" s="132"/>
      <c r="AE48" s="132"/>
      <c r="AF48" s="132"/>
      <c r="AG48" s="132"/>
      <c r="AH48" s="132" t="s">
        <v>288</v>
      </c>
      <c r="AI48" s="132"/>
      <c r="AJ48" s="132"/>
      <c r="AK48" s="132"/>
      <c r="AL48" s="132"/>
      <c r="AM48" s="132"/>
      <c r="AN48" s="132"/>
      <c r="AO48" s="132"/>
      <c r="AP48" s="132"/>
      <c r="AQ48" s="133"/>
      <c r="AR48" s="134"/>
      <c r="AS48" s="134"/>
      <c r="AT48" s="134"/>
      <c r="AU48" s="134"/>
      <c r="AV48" s="134"/>
      <c r="AW48" s="135"/>
      <c r="AX48" s="136">
        <v>15100</v>
      </c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41"/>
      <c r="BN48" s="16"/>
      <c r="BO48" s="16"/>
      <c r="BP48" s="136">
        <v>726.5</v>
      </c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41"/>
      <c r="CF48" s="16"/>
      <c r="CG48" s="16"/>
      <c r="CH48" s="16"/>
      <c r="CI48" s="16"/>
      <c r="CJ48" s="136">
        <f t="shared" si="0"/>
        <v>14373.5</v>
      </c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8"/>
    </row>
    <row r="49" spans="1:104" ht="30.75" customHeight="1">
      <c r="A49" s="142" t="s">
        <v>56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32" t="s">
        <v>45</v>
      </c>
      <c r="AC49" s="132"/>
      <c r="AD49" s="132"/>
      <c r="AE49" s="132"/>
      <c r="AF49" s="132"/>
      <c r="AG49" s="132"/>
      <c r="AH49" s="132" t="s">
        <v>290</v>
      </c>
      <c r="AI49" s="132"/>
      <c r="AJ49" s="132"/>
      <c r="AK49" s="132"/>
      <c r="AL49" s="132"/>
      <c r="AM49" s="132"/>
      <c r="AN49" s="132"/>
      <c r="AO49" s="132"/>
      <c r="AP49" s="132"/>
      <c r="AQ49" s="133"/>
      <c r="AR49" s="134"/>
      <c r="AS49" s="134"/>
      <c r="AT49" s="134"/>
      <c r="AU49" s="134"/>
      <c r="AV49" s="134"/>
      <c r="AW49" s="135"/>
      <c r="AX49" s="136">
        <v>0</v>
      </c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41"/>
      <c r="BN49" s="16"/>
      <c r="BO49" s="16"/>
      <c r="BP49" s="136">
        <v>0</v>
      </c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41"/>
      <c r="CF49" s="16"/>
      <c r="CG49" s="16"/>
      <c r="CH49" s="16"/>
      <c r="CI49" s="16"/>
      <c r="CJ49" s="136">
        <f t="shared" si="0"/>
        <v>0</v>
      </c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8"/>
    </row>
    <row r="50" spans="1:104" ht="18" customHeight="1">
      <c r="A50" s="152" t="s">
        <v>57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7" t="s">
        <v>256</v>
      </c>
      <c r="AC50" s="17"/>
      <c r="AD50" s="17" t="s">
        <v>45</v>
      </c>
      <c r="AE50" s="148" t="s">
        <v>45</v>
      </c>
      <c r="AF50" s="149"/>
      <c r="AG50" s="150"/>
      <c r="AH50" s="147" t="s">
        <v>58</v>
      </c>
      <c r="AI50" s="147"/>
      <c r="AJ50" s="147"/>
      <c r="AK50" s="147"/>
      <c r="AL50" s="147"/>
      <c r="AM50" s="147"/>
      <c r="AN50" s="147"/>
      <c r="AO50" s="147"/>
      <c r="AP50" s="147"/>
      <c r="AQ50" s="148"/>
      <c r="AR50" s="149"/>
      <c r="AS50" s="149"/>
      <c r="AT50" s="149"/>
      <c r="AU50" s="149"/>
      <c r="AV50" s="149"/>
      <c r="AW50" s="150"/>
      <c r="AX50" s="154">
        <f>AX51+AX55+AX59</f>
        <v>2357500</v>
      </c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8"/>
      <c r="BO50" s="18"/>
      <c r="BP50" s="154">
        <f>BP51+BP55+BP59</f>
        <v>1204612.8599999999</v>
      </c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8"/>
      <c r="CG50" s="18"/>
      <c r="CH50" s="18"/>
      <c r="CI50" s="18"/>
      <c r="CJ50" s="154">
        <f t="shared" si="0"/>
        <v>1152887.1400000001</v>
      </c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</row>
    <row r="51" spans="1:104" ht="18" customHeight="1">
      <c r="A51" s="139" t="s">
        <v>59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5"/>
      <c r="AC51" s="15"/>
      <c r="AD51" s="15" t="s">
        <v>45</v>
      </c>
      <c r="AE51" s="133" t="s">
        <v>45</v>
      </c>
      <c r="AF51" s="134"/>
      <c r="AG51" s="135"/>
      <c r="AH51" s="132" t="s">
        <v>60</v>
      </c>
      <c r="AI51" s="132"/>
      <c r="AJ51" s="132"/>
      <c r="AK51" s="132"/>
      <c r="AL51" s="132"/>
      <c r="AM51" s="132"/>
      <c r="AN51" s="132"/>
      <c r="AO51" s="132"/>
      <c r="AP51" s="132"/>
      <c r="AQ51" s="133"/>
      <c r="AR51" s="134"/>
      <c r="AS51" s="134"/>
      <c r="AT51" s="134"/>
      <c r="AU51" s="134"/>
      <c r="AV51" s="134"/>
      <c r="AW51" s="135"/>
      <c r="AX51" s="136">
        <f>AX52</f>
        <v>160000</v>
      </c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41"/>
      <c r="BN51" s="16"/>
      <c r="BO51" s="16"/>
      <c r="BP51" s="136">
        <f>BP52</f>
        <v>45243.67</v>
      </c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41"/>
      <c r="CF51" s="16"/>
      <c r="CG51" s="16"/>
      <c r="CH51" s="16"/>
      <c r="CI51" s="16"/>
      <c r="CJ51" s="136">
        <f>CJ52</f>
        <v>114756.33</v>
      </c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8"/>
    </row>
    <row r="52" spans="1:104" ht="53.25" customHeight="1">
      <c r="A52" s="139" t="s">
        <v>61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5"/>
      <c r="AC52" s="15"/>
      <c r="AD52" s="15" t="s">
        <v>45</v>
      </c>
      <c r="AE52" s="133" t="s">
        <v>45</v>
      </c>
      <c r="AF52" s="134"/>
      <c r="AG52" s="135"/>
      <c r="AH52" s="132" t="s">
        <v>62</v>
      </c>
      <c r="AI52" s="132"/>
      <c r="AJ52" s="132"/>
      <c r="AK52" s="132"/>
      <c r="AL52" s="132"/>
      <c r="AM52" s="132"/>
      <c r="AN52" s="132"/>
      <c r="AO52" s="132"/>
      <c r="AP52" s="132"/>
      <c r="AQ52" s="133"/>
      <c r="AR52" s="134"/>
      <c r="AS52" s="134"/>
      <c r="AT52" s="134"/>
      <c r="AU52" s="134"/>
      <c r="AV52" s="134"/>
      <c r="AW52" s="135"/>
      <c r="AX52" s="136">
        <f>AX53+AX54</f>
        <v>160000</v>
      </c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41"/>
      <c r="BN52" s="16"/>
      <c r="BO52" s="16"/>
      <c r="BP52" s="136">
        <f>BP53+BP54</f>
        <v>45243.67</v>
      </c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41"/>
      <c r="CF52" s="16"/>
      <c r="CG52" s="16"/>
      <c r="CH52" s="16"/>
      <c r="CI52" s="16"/>
      <c r="CJ52" s="136">
        <f aca="true" t="shared" si="1" ref="CJ52:CJ60">AX52-BP52</f>
        <v>114756.33</v>
      </c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8"/>
    </row>
    <row r="53" spans="1:104" ht="51.75" customHeight="1">
      <c r="A53" s="139" t="s">
        <v>61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5"/>
      <c r="AC53" s="15"/>
      <c r="AD53" s="15" t="s">
        <v>45</v>
      </c>
      <c r="AE53" s="133" t="s">
        <v>45</v>
      </c>
      <c r="AF53" s="134"/>
      <c r="AG53" s="135"/>
      <c r="AH53" s="132" t="s">
        <v>63</v>
      </c>
      <c r="AI53" s="132"/>
      <c r="AJ53" s="132"/>
      <c r="AK53" s="132"/>
      <c r="AL53" s="132"/>
      <c r="AM53" s="132"/>
      <c r="AN53" s="132"/>
      <c r="AO53" s="132"/>
      <c r="AP53" s="132"/>
      <c r="AQ53" s="133"/>
      <c r="AR53" s="134"/>
      <c r="AS53" s="134"/>
      <c r="AT53" s="134"/>
      <c r="AU53" s="134"/>
      <c r="AV53" s="134"/>
      <c r="AW53" s="135"/>
      <c r="AX53" s="136">
        <v>160000</v>
      </c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41"/>
      <c r="BN53" s="16"/>
      <c r="BO53" s="16"/>
      <c r="BP53" s="136">
        <v>44703.58</v>
      </c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41"/>
      <c r="CF53" s="16"/>
      <c r="CG53" s="16"/>
      <c r="CH53" s="16"/>
      <c r="CI53" s="16"/>
      <c r="CJ53" s="136">
        <f t="shared" si="1"/>
        <v>115296.42</v>
      </c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8"/>
    </row>
    <row r="54" spans="1:104" ht="52.5" customHeight="1">
      <c r="A54" s="139" t="s">
        <v>61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5"/>
      <c r="AC54" s="15"/>
      <c r="AD54" s="15" t="s">
        <v>45</v>
      </c>
      <c r="AE54" s="133" t="s">
        <v>45</v>
      </c>
      <c r="AF54" s="134"/>
      <c r="AG54" s="135"/>
      <c r="AH54" s="132" t="s">
        <v>64</v>
      </c>
      <c r="AI54" s="132"/>
      <c r="AJ54" s="132"/>
      <c r="AK54" s="132"/>
      <c r="AL54" s="132"/>
      <c r="AM54" s="132"/>
      <c r="AN54" s="132"/>
      <c r="AO54" s="132"/>
      <c r="AP54" s="132"/>
      <c r="AQ54" s="133"/>
      <c r="AR54" s="134"/>
      <c r="AS54" s="134"/>
      <c r="AT54" s="134"/>
      <c r="AU54" s="134"/>
      <c r="AV54" s="134"/>
      <c r="AW54" s="135"/>
      <c r="AX54" s="136">
        <v>0</v>
      </c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41"/>
      <c r="BN54" s="16"/>
      <c r="BO54" s="16"/>
      <c r="BP54" s="136">
        <v>540.09</v>
      </c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41"/>
      <c r="CF54" s="16"/>
      <c r="CG54" s="16"/>
      <c r="CH54" s="16"/>
      <c r="CI54" s="16"/>
      <c r="CJ54" s="136">
        <f t="shared" si="1"/>
        <v>-540.09</v>
      </c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8"/>
    </row>
    <row r="55" spans="1:104" ht="18" customHeight="1">
      <c r="A55" s="139" t="s">
        <v>65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5"/>
      <c r="AC55" s="15"/>
      <c r="AD55" s="15" t="s">
        <v>45</v>
      </c>
      <c r="AE55" s="133" t="s">
        <v>45</v>
      </c>
      <c r="AF55" s="134"/>
      <c r="AG55" s="135"/>
      <c r="AH55" s="132" t="s">
        <v>66</v>
      </c>
      <c r="AI55" s="132"/>
      <c r="AJ55" s="132"/>
      <c r="AK55" s="132"/>
      <c r="AL55" s="132"/>
      <c r="AM55" s="132"/>
      <c r="AN55" s="132"/>
      <c r="AO55" s="132"/>
      <c r="AP55" s="132"/>
      <c r="AQ55" s="133"/>
      <c r="AR55" s="134"/>
      <c r="AS55" s="134"/>
      <c r="AT55" s="134"/>
      <c r="AU55" s="134"/>
      <c r="AV55" s="134"/>
      <c r="AW55" s="135"/>
      <c r="AX55" s="143">
        <f>AX56</f>
        <v>0</v>
      </c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6"/>
      <c r="BO55" s="16"/>
      <c r="BP55" s="143">
        <f>BP56</f>
        <v>0</v>
      </c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6"/>
      <c r="CG55" s="16"/>
      <c r="CH55" s="16"/>
      <c r="CI55" s="16"/>
      <c r="CJ55" s="143">
        <f t="shared" si="1"/>
        <v>0</v>
      </c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</row>
    <row r="56" spans="1:104" ht="18" customHeight="1">
      <c r="A56" s="139" t="s">
        <v>67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5"/>
      <c r="AC56" s="15"/>
      <c r="AD56" s="15" t="s">
        <v>45</v>
      </c>
      <c r="AE56" s="133" t="s">
        <v>45</v>
      </c>
      <c r="AF56" s="134"/>
      <c r="AG56" s="135"/>
      <c r="AH56" s="132" t="s">
        <v>68</v>
      </c>
      <c r="AI56" s="132"/>
      <c r="AJ56" s="132"/>
      <c r="AK56" s="132"/>
      <c r="AL56" s="132"/>
      <c r="AM56" s="132"/>
      <c r="AN56" s="132"/>
      <c r="AO56" s="132"/>
      <c r="AP56" s="132"/>
      <c r="AQ56" s="133"/>
      <c r="AR56" s="134"/>
      <c r="AS56" s="134"/>
      <c r="AT56" s="134"/>
      <c r="AU56" s="134"/>
      <c r="AV56" s="134"/>
      <c r="AW56" s="135"/>
      <c r="AX56" s="136">
        <f>AX57+AX58</f>
        <v>0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41"/>
      <c r="BN56" s="16"/>
      <c r="BO56" s="16"/>
      <c r="BP56" s="136">
        <f>BP57+BP58</f>
        <v>0</v>
      </c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41"/>
      <c r="CF56" s="16"/>
      <c r="CG56" s="16"/>
      <c r="CH56" s="16"/>
      <c r="CI56" s="16"/>
      <c r="CJ56" s="136">
        <f t="shared" si="1"/>
        <v>0</v>
      </c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8"/>
    </row>
    <row r="57" spans="1:104" ht="18" customHeight="1">
      <c r="A57" s="139" t="s">
        <v>67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5"/>
      <c r="AC57" s="15"/>
      <c r="AD57" s="15" t="s">
        <v>45</v>
      </c>
      <c r="AE57" s="133" t="s">
        <v>45</v>
      </c>
      <c r="AF57" s="134"/>
      <c r="AG57" s="135"/>
      <c r="AH57" s="132" t="s">
        <v>69</v>
      </c>
      <c r="AI57" s="132"/>
      <c r="AJ57" s="132"/>
      <c r="AK57" s="132"/>
      <c r="AL57" s="132"/>
      <c r="AM57" s="132"/>
      <c r="AN57" s="132"/>
      <c r="AO57" s="132"/>
      <c r="AP57" s="132"/>
      <c r="AQ57" s="133"/>
      <c r="AR57" s="134"/>
      <c r="AS57" s="134"/>
      <c r="AT57" s="134"/>
      <c r="AU57" s="134"/>
      <c r="AV57" s="134"/>
      <c r="AW57" s="135"/>
      <c r="AX57" s="136">
        <v>0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41"/>
      <c r="BN57" s="16"/>
      <c r="BO57" s="16"/>
      <c r="BP57" s="136">
        <v>0</v>
      </c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41"/>
      <c r="CF57" s="16"/>
      <c r="CG57" s="16"/>
      <c r="CH57" s="16"/>
      <c r="CI57" s="16"/>
      <c r="CJ57" s="136">
        <f t="shared" si="1"/>
        <v>0</v>
      </c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8"/>
    </row>
    <row r="58" spans="1:104" ht="24" customHeight="1">
      <c r="A58" s="139" t="s">
        <v>67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5"/>
      <c r="AC58" s="15"/>
      <c r="AD58" s="15" t="s">
        <v>45</v>
      </c>
      <c r="AE58" s="133" t="s">
        <v>45</v>
      </c>
      <c r="AF58" s="134"/>
      <c r="AG58" s="135"/>
      <c r="AH58" s="132" t="s">
        <v>70</v>
      </c>
      <c r="AI58" s="132"/>
      <c r="AJ58" s="132"/>
      <c r="AK58" s="132"/>
      <c r="AL58" s="132"/>
      <c r="AM58" s="132"/>
      <c r="AN58" s="132"/>
      <c r="AO58" s="132"/>
      <c r="AP58" s="132"/>
      <c r="AQ58" s="133"/>
      <c r="AR58" s="134"/>
      <c r="AS58" s="134"/>
      <c r="AT58" s="134"/>
      <c r="AU58" s="134"/>
      <c r="AV58" s="134"/>
      <c r="AW58" s="135"/>
      <c r="AX58" s="136">
        <v>0</v>
      </c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41"/>
      <c r="BN58" s="16"/>
      <c r="BO58" s="16"/>
      <c r="BP58" s="136">
        <v>0</v>
      </c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41"/>
      <c r="CF58" s="16"/>
      <c r="CG58" s="16"/>
      <c r="CH58" s="16"/>
      <c r="CI58" s="16"/>
      <c r="CJ58" s="136">
        <f t="shared" si="1"/>
        <v>0</v>
      </c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8"/>
    </row>
    <row r="59" spans="1:104" ht="19.5" customHeight="1">
      <c r="A59" s="139" t="s">
        <v>71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5"/>
      <c r="AC59" s="15"/>
      <c r="AD59" s="15" t="s">
        <v>45</v>
      </c>
      <c r="AE59" s="133" t="s">
        <v>45</v>
      </c>
      <c r="AF59" s="134"/>
      <c r="AG59" s="135"/>
      <c r="AH59" s="132" t="s">
        <v>72</v>
      </c>
      <c r="AI59" s="132"/>
      <c r="AJ59" s="132"/>
      <c r="AK59" s="132"/>
      <c r="AL59" s="132"/>
      <c r="AM59" s="132"/>
      <c r="AN59" s="132"/>
      <c r="AO59" s="132"/>
      <c r="AP59" s="132"/>
      <c r="AQ59" s="133"/>
      <c r="AR59" s="134"/>
      <c r="AS59" s="134"/>
      <c r="AT59" s="134"/>
      <c r="AU59" s="134"/>
      <c r="AV59" s="134"/>
      <c r="AW59" s="135"/>
      <c r="AX59" s="143">
        <f>AX60+AX64</f>
        <v>2197500</v>
      </c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6"/>
      <c r="BO59" s="16"/>
      <c r="BP59" s="143">
        <f>BP60+BP64</f>
        <v>1159369.19</v>
      </c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6"/>
      <c r="CG59" s="16"/>
      <c r="CH59" s="16"/>
      <c r="CI59" s="16"/>
      <c r="CJ59" s="136">
        <f t="shared" si="1"/>
        <v>1038130.81</v>
      </c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8"/>
    </row>
    <row r="60" spans="1:104" ht="58.5" customHeight="1">
      <c r="A60" s="139" t="s">
        <v>73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5"/>
      <c r="AC60" s="15"/>
      <c r="AD60" s="15" t="s">
        <v>45</v>
      </c>
      <c r="AE60" s="133" t="s">
        <v>45</v>
      </c>
      <c r="AF60" s="134"/>
      <c r="AG60" s="135"/>
      <c r="AH60" s="132" t="s">
        <v>74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134"/>
      <c r="AS60" s="134"/>
      <c r="AT60" s="134"/>
      <c r="AU60" s="134"/>
      <c r="AV60" s="134"/>
      <c r="AW60" s="135"/>
      <c r="AX60" s="136">
        <f>AX61</f>
        <v>2083800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41"/>
      <c r="BN60" s="16"/>
      <c r="BO60" s="16"/>
      <c r="BP60" s="136">
        <f>BP61</f>
        <v>1031087.63</v>
      </c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41"/>
      <c r="CF60" s="16"/>
      <c r="CG60" s="16"/>
      <c r="CH60" s="16"/>
      <c r="CI60" s="16"/>
      <c r="CJ60" s="136">
        <f t="shared" si="1"/>
        <v>1052712.37</v>
      </c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8"/>
    </row>
    <row r="61" spans="1:104" ht="84" customHeight="1">
      <c r="A61" s="139" t="s">
        <v>75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5"/>
      <c r="AC61" s="15"/>
      <c r="AD61" s="15" t="s">
        <v>45</v>
      </c>
      <c r="AE61" s="133" t="s">
        <v>45</v>
      </c>
      <c r="AF61" s="134"/>
      <c r="AG61" s="135"/>
      <c r="AH61" s="132" t="s">
        <v>76</v>
      </c>
      <c r="AI61" s="132"/>
      <c r="AJ61" s="132"/>
      <c r="AK61" s="132"/>
      <c r="AL61" s="132"/>
      <c r="AM61" s="132"/>
      <c r="AN61" s="132"/>
      <c r="AO61" s="132"/>
      <c r="AP61" s="132"/>
      <c r="AQ61" s="133"/>
      <c r="AR61" s="134"/>
      <c r="AS61" s="134"/>
      <c r="AT61" s="134"/>
      <c r="AU61" s="134"/>
      <c r="AV61" s="134"/>
      <c r="AW61" s="135"/>
      <c r="AX61" s="136">
        <f>AX62+AX63</f>
        <v>2083800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41"/>
      <c r="BN61" s="16"/>
      <c r="BO61" s="16"/>
      <c r="BP61" s="136">
        <f>BP62+BP63</f>
        <v>1031087.63</v>
      </c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41"/>
      <c r="CF61" s="16"/>
      <c r="CG61" s="16"/>
      <c r="CH61" s="16"/>
      <c r="CI61" s="16"/>
      <c r="CJ61" s="136">
        <f>CJ62</f>
        <v>1057005.6600000001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8"/>
    </row>
    <row r="62" spans="1:104" ht="85.5" customHeight="1">
      <c r="A62" s="139" t="s">
        <v>75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5"/>
      <c r="AC62" s="15"/>
      <c r="AD62" s="15" t="s">
        <v>45</v>
      </c>
      <c r="AE62" s="133" t="s">
        <v>45</v>
      </c>
      <c r="AF62" s="134"/>
      <c r="AG62" s="135"/>
      <c r="AH62" s="132" t="s">
        <v>77</v>
      </c>
      <c r="AI62" s="132"/>
      <c r="AJ62" s="132"/>
      <c r="AK62" s="132"/>
      <c r="AL62" s="132"/>
      <c r="AM62" s="132"/>
      <c r="AN62" s="132"/>
      <c r="AO62" s="132"/>
      <c r="AP62" s="132"/>
      <c r="AQ62" s="133"/>
      <c r="AR62" s="134"/>
      <c r="AS62" s="134"/>
      <c r="AT62" s="134"/>
      <c r="AU62" s="134"/>
      <c r="AV62" s="134"/>
      <c r="AW62" s="135"/>
      <c r="AX62" s="136">
        <v>2083800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41"/>
      <c r="BN62" s="16"/>
      <c r="BO62" s="16"/>
      <c r="BP62" s="136">
        <v>1026794.34</v>
      </c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41"/>
      <c r="CF62" s="16"/>
      <c r="CG62" s="16"/>
      <c r="CH62" s="16"/>
      <c r="CI62" s="16"/>
      <c r="CJ62" s="136">
        <f aca="true" t="shared" si="2" ref="CJ62:CJ70">AX62-BP62</f>
        <v>1057005.6600000001</v>
      </c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8"/>
    </row>
    <row r="63" spans="1:104" ht="81" customHeight="1">
      <c r="A63" s="139" t="s">
        <v>75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5"/>
      <c r="AC63" s="15"/>
      <c r="AD63" s="15" t="s">
        <v>45</v>
      </c>
      <c r="AE63" s="133" t="s">
        <v>45</v>
      </c>
      <c r="AF63" s="134"/>
      <c r="AG63" s="135"/>
      <c r="AH63" s="132" t="s">
        <v>78</v>
      </c>
      <c r="AI63" s="132"/>
      <c r="AJ63" s="132"/>
      <c r="AK63" s="132"/>
      <c r="AL63" s="132"/>
      <c r="AM63" s="132"/>
      <c r="AN63" s="132"/>
      <c r="AO63" s="132"/>
      <c r="AP63" s="132"/>
      <c r="AQ63" s="133"/>
      <c r="AR63" s="134"/>
      <c r="AS63" s="134"/>
      <c r="AT63" s="134"/>
      <c r="AU63" s="134"/>
      <c r="AV63" s="134"/>
      <c r="AW63" s="135"/>
      <c r="AX63" s="136">
        <v>0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41"/>
      <c r="BN63" s="16"/>
      <c r="BO63" s="16"/>
      <c r="BP63" s="136">
        <v>4293.29</v>
      </c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41"/>
      <c r="CF63" s="16"/>
      <c r="CG63" s="16"/>
      <c r="CH63" s="16"/>
      <c r="CI63" s="16"/>
      <c r="CJ63" s="136">
        <f t="shared" si="2"/>
        <v>-4293.29</v>
      </c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8"/>
    </row>
    <row r="64" spans="1:104" ht="63" customHeight="1">
      <c r="A64" s="139" t="s">
        <v>79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5"/>
      <c r="AC64" s="15"/>
      <c r="AD64" s="15" t="s">
        <v>45</v>
      </c>
      <c r="AE64" s="133" t="s">
        <v>45</v>
      </c>
      <c r="AF64" s="134"/>
      <c r="AG64" s="135"/>
      <c r="AH64" s="132" t="s">
        <v>80</v>
      </c>
      <c r="AI64" s="132"/>
      <c r="AJ64" s="132"/>
      <c r="AK64" s="132"/>
      <c r="AL64" s="132"/>
      <c r="AM64" s="132"/>
      <c r="AN64" s="132"/>
      <c r="AO64" s="132"/>
      <c r="AP64" s="132"/>
      <c r="AQ64" s="133"/>
      <c r="AR64" s="134"/>
      <c r="AS64" s="134"/>
      <c r="AT64" s="134"/>
      <c r="AU64" s="134"/>
      <c r="AV64" s="134"/>
      <c r="AW64" s="135"/>
      <c r="AX64" s="136">
        <f>AX65</f>
        <v>113700</v>
      </c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41"/>
      <c r="BN64" s="16"/>
      <c r="BO64" s="16"/>
      <c r="BP64" s="136">
        <f>BP65</f>
        <v>128281.56</v>
      </c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41"/>
      <c r="CF64" s="16"/>
      <c r="CG64" s="16"/>
      <c r="CH64" s="16"/>
      <c r="CI64" s="16"/>
      <c r="CJ64" s="136">
        <f t="shared" si="2"/>
        <v>-14581.559999999998</v>
      </c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8"/>
    </row>
    <row r="65" spans="1:104" ht="82.5" customHeight="1">
      <c r="A65" s="139" t="s">
        <v>81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5"/>
      <c r="AC65" s="15"/>
      <c r="AD65" s="15" t="s">
        <v>45</v>
      </c>
      <c r="AE65" s="133" t="s">
        <v>45</v>
      </c>
      <c r="AF65" s="134"/>
      <c r="AG65" s="135"/>
      <c r="AH65" s="132" t="s">
        <v>82</v>
      </c>
      <c r="AI65" s="132"/>
      <c r="AJ65" s="132"/>
      <c r="AK65" s="132"/>
      <c r="AL65" s="132"/>
      <c r="AM65" s="132"/>
      <c r="AN65" s="132"/>
      <c r="AO65" s="132"/>
      <c r="AP65" s="132"/>
      <c r="AQ65" s="133"/>
      <c r="AR65" s="134"/>
      <c r="AS65" s="134"/>
      <c r="AT65" s="134"/>
      <c r="AU65" s="134"/>
      <c r="AV65" s="134"/>
      <c r="AW65" s="135"/>
      <c r="AX65" s="136">
        <f>AX66+AX67+AX68</f>
        <v>113700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41"/>
      <c r="BN65" s="16"/>
      <c r="BO65" s="16"/>
      <c r="BP65" s="136">
        <f>BP66+BP67+BP68</f>
        <v>128281.56</v>
      </c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41"/>
      <c r="CF65" s="16"/>
      <c r="CG65" s="16"/>
      <c r="CH65" s="16"/>
      <c r="CI65" s="16"/>
      <c r="CJ65" s="136">
        <f t="shared" si="2"/>
        <v>-14581.559999999998</v>
      </c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8"/>
    </row>
    <row r="66" spans="1:104" ht="88.5" customHeight="1">
      <c r="A66" s="139" t="s">
        <v>81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5"/>
      <c r="AC66" s="15"/>
      <c r="AD66" s="15" t="s">
        <v>45</v>
      </c>
      <c r="AE66" s="133" t="s">
        <v>45</v>
      </c>
      <c r="AF66" s="134"/>
      <c r="AG66" s="135"/>
      <c r="AH66" s="132" t="s">
        <v>83</v>
      </c>
      <c r="AI66" s="132"/>
      <c r="AJ66" s="132"/>
      <c r="AK66" s="132"/>
      <c r="AL66" s="132"/>
      <c r="AM66" s="132"/>
      <c r="AN66" s="132"/>
      <c r="AO66" s="132"/>
      <c r="AP66" s="132"/>
      <c r="AQ66" s="133"/>
      <c r="AR66" s="134"/>
      <c r="AS66" s="134"/>
      <c r="AT66" s="134"/>
      <c r="AU66" s="134"/>
      <c r="AV66" s="134"/>
      <c r="AW66" s="135"/>
      <c r="AX66" s="136">
        <v>113700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41"/>
      <c r="BN66" s="16"/>
      <c r="BO66" s="16"/>
      <c r="BP66" s="136">
        <v>128004.54</v>
      </c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41"/>
      <c r="CF66" s="16"/>
      <c r="CG66" s="16"/>
      <c r="CH66" s="16"/>
      <c r="CI66" s="16"/>
      <c r="CJ66" s="136">
        <f t="shared" si="2"/>
        <v>-14304.539999999994</v>
      </c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8"/>
    </row>
    <row r="67" spans="1:104" ht="88.5" customHeight="1">
      <c r="A67" s="139" t="s">
        <v>81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5"/>
      <c r="AC67" s="15"/>
      <c r="AD67" s="15" t="s">
        <v>45</v>
      </c>
      <c r="AE67" s="133" t="s">
        <v>45</v>
      </c>
      <c r="AF67" s="134"/>
      <c r="AG67" s="135"/>
      <c r="AH67" s="132" t="s">
        <v>540</v>
      </c>
      <c r="AI67" s="132"/>
      <c r="AJ67" s="132"/>
      <c r="AK67" s="132"/>
      <c r="AL67" s="132"/>
      <c r="AM67" s="132"/>
      <c r="AN67" s="132"/>
      <c r="AO67" s="132"/>
      <c r="AP67" s="132"/>
      <c r="AQ67" s="133"/>
      <c r="AR67" s="134"/>
      <c r="AS67" s="134"/>
      <c r="AT67" s="134"/>
      <c r="AU67" s="134"/>
      <c r="AV67" s="134"/>
      <c r="AW67" s="135"/>
      <c r="AX67" s="136">
        <v>0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41"/>
      <c r="BN67" s="16"/>
      <c r="BO67" s="16"/>
      <c r="BP67" s="136">
        <v>75.19</v>
      </c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41"/>
      <c r="CF67" s="16"/>
      <c r="CG67" s="16"/>
      <c r="CH67" s="16"/>
      <c r="CI67" s="16"/>
      <c r="CJ67" s="136">
        <f>AX67-BP67</f>
        <v>-75.19</v>
      </c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8"/>
    </row>
    <row r="68" spans="1:104" ht="94.5" customHeight="1">
      <c r="A68" s="139" t="s">
        <v>81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5"/>
      <c r="AC68" s="15"/>
      <c r="AD68" s="15" t="s">
        <v>45</v>
      </c>
      <c r="AE68" s="133" t="s">
        <v>45</v>
      </c>
      <c r="AF68" s="134"/>
      <c r="AG68" s="135"/>
      <c r="AH68" s="132" t="s">
        <v>589</v>
      </c>
      <c r="AI68" s="132"/>
      <c r="AJ68" s="132"/>
      <c r="AK68" s="132"/>
      <c r="AL68" s="132"/>
      <c r="AM68" s="132"/>
      <c r="AN68" s="132"/>
      <c r="AO68" s="132"/>
      <c r="AP68" s="132"/>
      <c r="AQ68" s="133"/>
      <c r="AR68" s="134"/>
      <c r="AS68" s="134"/>
      <c r="AT68" s="134"/>
      <c r="AU68" s="134"/>
      <c r="AV68" s="134"/>
      <c r="AW68" s="135"/>
      <c r="AX68" s="136">
        <v>0</v>
      </c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41"/>
      <c r="BN68" s="16"/>
      <c r="BO68" s="16"/>
      <c r="BP68" s="136">
        <v>201.83</v>
      </c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41"/>
      <c r="CF68" s="16"/>
      <c r="CG68" s="16"/>
      <c r="CH68" s="16"/>
      <c r="CI68" s="16"/>
      <c r="CJ68" s="136">
        <f>AX68-BP68</f>
        <v>-201.83</v>
      </c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8"/>
    </row>
    <row r="69" spans="1:104" ht="18.75" customHeight="1">
      <c r="A69" s="152" t="s">
        <v>84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7"/>
      <c r="AC69" s="17"/>
      <c r="AD69" s="17" t="s">
        <v>45</v>
      </c>
      <c r="AE69" s="148" t="s">
        <v>45</v>
      </c>
      <c r="AF69" s="149"/>
      <c r="AG69" s="150"/>
      <c r="AH69" s="147" t="s">
        <v>85</v>
      </c>
      <c r="AI69" s="147"/>
      <c r="AJ69" s="147"/>
      <c r="AK69" s="147"/>
      <c r="AL69" s="147"/>
      <c r="AM69" s="147"/>
      <c r="AN69" s="147"/>
      <c r="AO69" s="147"/>
      <c r="AP69" s="147"/>
      <c r="AQ69" s="148"/>
      <c r="AR69" s="149"/>
      <c r="AS69" s="149"/>
      <c r="AT69" s="149"/>
      <c r="AU69" s="149"/>
      <c r="AV69" s="149"/>
      <c r="AW69" s="150"/>
      <c r="AX69" s="144">
        <f>AX70</f>
        <v>26900</v>
      </c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6"/>
      <c r="BN69" s="18"/>
      <c r="BO69" s="18"/>
      <c r="BP69" s="144">
        <f>BP70</f>
        <v>31930</v>
      </c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6"/>
      <c r="CF69" s="18"/>
      <c r="CG69" s="18"/>
      <c r="CH69" s="18"/>
      <c r="CI69" s="18"/>
      <c r="CJ69" s="144">
        <f t="shared" si="2"/>
        <v>-5030</v>
      </c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51"/>
    </row>
    <row r="70" spans="1:104" ht="65.25" customHeight="1">
      <c r="A70" s="139" t="s">
        <v>86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5"/>
      <c r="AC70" s="15"/>
      <c r="AD70" s="15" t="s">
        <v>45</v>
      </c>
      <c r="AE70" s="133" t="s">
        <v>45</v>
      </c>
      <c r="AF70" s="134"/>
      <c r="AG70" s="135"/>
      <c r="AH70" s="132" t="s">
        <v>87</v>
      </c>
      <c r="AI70" s="132"/>
      <c r="AJ70" s="132"/>
      <c r="AK70" s="132"/>
      <c r="AL70" s="132"/>
      <c r="AM70" s="132"/>
      <c r="AN70" s="132"/>
      <c r="AO70" s="132"/>
      <c r="AP70" s="132"/>
      <c r="AQ70" s="133"/>
      <c r="AR70" s="134"/>
      <c r="AS70" s="134"/>
      <c r="AT70" s="134"/>
      <c r="AU70" s="134"/>
      <c r="AV70" s="134"/>
      <c r="AW70" s="135"/>
      <c r="AX70" s="136">
        <f>AX71</f>
        <v>26900</v>
      </c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41"/>
      <c r="BN70" s="16"/>
      <c r="BO70" s="16"/>
      <c r="BP70" s="136">
        <f>BP71</f>
        <v>31930</v>
      </c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41"/>
      <c r="CF70" s="16"/>
      <c r="CG70" s="16"/>
      <c r="CH70" s="16"/>
      <c r="CI70" s="16"/>
      <c r="CJ70" s="136">
        <f t="shared" si="2"/>
        <v>-5030</v>
      </c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8"/>
    </row>
    <row r="71" spans="1:104" ht="99" customHeight="1">
      <c r="A71" s="139" t="s">
        <v>88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5"/>
      <c r="AC71" s="15"/>
      <c r="AD71" s="15" t="s">
        <v>45</v>
      </c>
      <c r="AE71" s="133" t="s">
        <v>45</v>
      </c>
      <c r="AF71" s="134"/>
      <c r="AG71" s="135"/>
      <c r="AH71" s="132" t="s">
        <v>89</v>
      </c>
      <c r="AI71" s="132"/>
      <c r="AJ71" s="132"/>
      <c r="AK71" s="132"/>
      <c r="AL71" s="132"/>
      <c r="AM71" s="132"/>
      <c r="AN71" s="132"/>
      <c r="AO71" s="132"/>
      <c r="AP71" s="132"/>
      <c r="AQ71" s="133"/>
      <c r="AR71" s="134"/>
      <c r="AS71" s="134"/>
      <c r="AT71" s="134"/>
      <c r="AU71" s="134"/>
      <c r="AV71" s="134"/>
      <c r="AW71" s="135"/>
      <c r="AX71" s="136">
        <f>AX72+AX73</f>
        <v>26900</v>
      </c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41"/>
      <c r="BN71" s="16"/>
      <c r="BO71" s="16"/>
      <c r="BP71" s="136">
        <f>BP72+BP73</f>
        <v>31930</v>
      </c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41"/>
      <c r="CF71" s="16"/>
      <c r="CG71" s="16"/>
      <c r="CH71" s="16"/>
      <c r="CI71" s="16"/>
      <c r="CJ71" s="136">
        <f>CJ72</f>
        <v>-4930</v>
      </c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8"/>
    </row>
    <row r="72" spans="1:104" ht="94.5" customHeight="1">
      <c r="A72" s="139" t="s">
        <v>88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5"/>
      <c r="AC72" s="15"/>
      <c r="AD72" s="15" t="s">
        <v>45</v>
      </c>
      <c r="AE72" s="133" t="s">
        <v>45</v>
      </c>
      <c r="AF72" s="134"/>
      <c r="AG72" s="135"/>
      <c r="AH72" s="132" t="s">
        <v>90</v>
      </c>
      <c r="AI72" s="132"/>
      <c r="AJ72" s="132"/>
      <c r="AK72" s="132"/>
      <c r="AL72" s="132"/>
      <c r="AM72" s="132"/>
      <c r="AN72" s="132"/>
      <c r="AO72" s="132"/>
      <c r="AP72" s="132"/>
      <c r="AQ72" s="133"/>
      <c r="AR72" s="134"/>
      <c r="AS72" s="134"/>
      <c r="AT72" s="134"/>
      <c r="AU72" s="134"/>
      <c r="AV72" s="134"/>
      <c r="AW72" s="135"/>
      <c r="AX72" s="136">
        <v>26900</v>
      </c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41"/>
      <c r="BN72" s="16"/>
      <c r="BO72" s="16"/>
      <c r="BP72" s="136">
        <v>31830</v>
      </c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41"/>
      <c r="CF72" s="16"/>
      <c r="CG72" s="16"/>
      <c r="CH72" s="16"/>
      <c r="CI72" s="16"/>
      <c r="CJ72" s="136">
        <f>AX72-BP72</f>
        <v>-4930</v>
      </c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8"/>
    </row>
    <row r="73" spans="1:104" ht="94.5" customHeight="1">
      <c r="A73" s="139" t="s">
        <v>88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5"/>
      <c r="AC73" s="15"/>
      <c r="AD73" s="15" t="s">
        <v>45</v>
      </c>
      <c r="AE73" s="133" t="s">
        <v>45</v>
      </c>
      <c r="AF73" s="134"/>
      <c r="AG73" s="135"/>
      <c r="AH73" s="132" t="s">
        <v>541</v>
      </c>
      <c r="AI73" s="132"/>
      <c r="AJ73" s="132"/>
      <c r="AK73" s="132"/>
      <c r="AL73" s="132"/>
      <c r="AM73" s="132"/>
      <c r="AN73" s="132"/>
      <c r="AO73" s="132"/>
      <c r="AP73" s="132"/>
      <c r="AQ73" s="133"/>
      <c r="AR73" s="134"/>
      <c r="AS73" s="134"/>
      <c r="AT73" s="134"/>
      <c r="AU73" s="134"/>
      <c r="AV73" s="134"/>
      <c r="AW73" s="135"/>
      <c r="AX73" s="136">
        <v>0</v>
      </c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41"/>
      <c r="BN73" s="16"/>
      <c r="BO73" s="16"/>
      <c r="BP73" s="136">
        <v>100</v>
      </c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41"/>
      <c r="CF73" s="16"/>
      <c r="CG73" s="16"/>
      <c r="CH73" s="16"/>
      <c r="CI73" s="16"/>
      <c r="CJ73" s="136">
        <f>AX73-BP73</f>
        <v>-100</v>
      </c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8"/>
    </row>
    <row r="74" spans="1:104" ht="56.25" customHeight="1">
      <c r="A74" s="152" t="s">
        <v>547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7"/>
      <c r="AC74" s="17"/>
      <c r="AD74" s="17" t="s">
        <v>45</v>
      </c>
      <c r="AE74" s="148" t="s">
        <v>45</v>
      </c>
      <c r="AF74" s="149"/>
      <c r="AG74" s="150"/>
      <c r="AH74" s="147" t="s">
        <v>542</v>
      </c>
      <c r="AI74" s="147"/>
      <c r="AJ74" s="147"/>
      <c r="AK74" s="147"/>
      <c r="AL74" s="147"/>
      <c r="AM74" s="147"/>
      <c r="AN74" s="147"/>
      <c r="AO74" s="147"/>
      <c r="AP74" s="147"/>
      <c r="AQ74" s="148"/>
      <c r="AR74" s="149"/>
      <c r="AS74" s="149"/>
      <c r="AT74" s="149"/>
      <c r="AU74" s="149"/>
      <c r="AV74" s="149"/>
      <c r="AW74" s="150"/>
      <c r="AX74" s="144">
        <f>AX75</f>
        <v>0</v>
      </c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6"/>
      <c r="BN74" s="18"/>
      <c r="BO74" s="18"/>
      <c r="BP74" s="144">
        <f>BP75</f>
        <v>134.85000000000002</v>
      </c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6"/>
      <c r="CF74" s="18"/>
      <c r="CG74" s="18"/>
      <c r="CH74" s="18"/>
      <c r="CI74" s="18"/>
      <c r="CJ74" s="144">
        <f>AX74-BP74</f>
        <v>-134.85000000000002</v>
      </c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51"/>
    </row>
    <row r="75" spans="1:104" ht="27.75" customHeight="1">
      <c r="A75" s="139" t="s">
        <v>548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5"/>
      <c r="AC75" s="15"/>
      <c r="AD75" s="15" t="s">
        <v>45</v>
      </c>
      <c r="AE75" s="133" t="s">
        <v>45</v>
      </c>
      <c r="AF75" s="134"/>
      <c r="AG75" s="135"/>
      <c r="AH75" s="132" t="s">
        <v>543</v>
      </c>
      <c r="AI75" s="132"/>
      <c r="AJ75" s="132"/>
      <c r="AK75" s="132"/>
      <c r="AL75" s="132"/>
      <c r="AM75" s="132"/>
      <c r="AN75" s="132"/>
      <c r="AO75" s="132"/>
      <c r="AP75" s="132"/>
      <c r="AQ75" s="133"/>
      <c r="AR75" s="134"/>
      <c r="AS75" s="134"/>
      <c r="AT75" s="134"/>
      <c r="AU75" s="134"/>
      <c r="AV75" s="134"/>
      <c r="AW75" s="135"/>
      <c r="AX75" s="136">
        <f>AX76</f>
        <v>0</v>
      </c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41"/>
      <c r="BN75" s="16"/>
      <c r="BO75" s="16"/>
      <c r="BP75" s="136">
        <f>BP76</f>
        <v>134.85000000000002</v>
      </c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41"/>
      <c r="CF75" s="16"/>
      <c r="CG75" s="16"/>
      <c r="CH75" s="16"/>
      <c r="CI75" s="16"/>
      <c r="CJ75" s="136">
        <f>AX75-BP75</f>
        <v>-134.85000000000002</v>
      </c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8"/>
    </row>
    <row r="76" spans="1:104" ht="27.75" customHeight="1">
      <c r="A76" s="139" t="s">
        <v>549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5"/>
      <c r="AC76" s="15"/>
      <c r="AD76" s="15" t="s">
        <v>45</v>
      </c>
      <c r="AE76" s="133" t="s">
        <v>45</v>
      </c>
      <c r="AF76" s="134"/>
      <c r="AG76" s="135"/>
      <c r="AH76" s="132" t="s">
        <v>544</v>
      </c>
      <c r="AI76" s="132"/>
      <c r="AJ76" s="132"/>
      <c r="AK76" s="132"/>
      <c r="AL76" s="132"/>
      <c r="AM76" s="132"/>
      <c r="AN76" s="132"/>
      <c r="AO76" s="132"/>
      <c r="AP76" s="132"/>
      <c r="AQ76" s="133"/>
      <c r="AR76" s="134"/>
      <c r="AS76" s="134"/>
      <c r="AT76" s="134"/>
      <c r="AU76" s="134"/>
      <c r="AV76" s="134"/>
      <c r="AW76" s="135"/>
      <c r="AX76" s="136">
        <f>AX77</f>
        <v>0</v>
      </c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41"/>
      <c r="BN76" s="16"/>
      <c r="BO76" s="16"/>
      <c r="BP76" s="136">
        <f>BP77</f>
        <v>134.85000000000002</v>
      </c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41"/>
      <c r="CF76" s="16"/>
      <c r="CG76" s="16"/>
      <c r="CH76" s="16"/>
      <c r="CI76" s="16"/>
      <c r="CJ76" s="136">
        <f>CJ77</f>
        <v>-134.85000000000002</v>
      </c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8"/>
    </row>
    <row r="77" spans="1:104" ht="51.75" customHeight="1">
      <c r="A77" s="139" t="s">
        <v>550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5"/>
      <c r="AC77" s="15"/>
      <c r="AD77" s="15" t="s">
        <v>45</v>
      </c>
      <c r="AE77" s="133" t="s">
        <v>45</v>
      </c>
      <c r="AF77" s="134"/>
      <c r="AG77" s="135"/>
      <c r="AH77" s="132" t="s">
        <v>545</v>
      </c>
      <c r="AI77" s="132"/>
      <c r="AJ77" s="132"/>
      <c r="AK77" s="132"/>
      <c r="AL77" s="132"/>
      <c r="AM77" s="132"/>
      <c r="AN77" s="132"/>
      <c r="AO77" s="132"/>
      <c r="AP77" s="132"/>
      <c r="AQ77" s="133"/>
      <c r="AR77" s="134"/>
      <c r="AS77" s="134"/>
      <c r="AT77" s="134"/>
      <c r="AU77" s="134"/>
      <c r="AV77" s="134"/>
      <c r="AW77" s="135"/>
      <c r="AX77" s="136">
        <f>AX79+AX78</f>
        <v>0</v>
      </c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41"/>
      <c r="BN77" s="16"/>
      <c r="BO77" s="16"/>
      <c r="BP77" s="136">
        <f>BP79+BP78</f>
        <v>134.85000000000002</v>
      </c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41"/>
      <c r="CF77" s="16"/>
      <c r="CG77" s="16"/>
      <c r="CH77" s="16"/>
      <c r="CI77" s="16"/>
      <c r="CJ77" s="136">
        <f>AX77-BP77</f>
        <v>-134.85000000000002</v>
      </c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8"/>
    </row>
    <row r="78" spans="1:104" ht="53.25" customHeight="1">
      <c r="A78" s="139" t="s">
        <v>550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5"/>
      <c r="AC78" s="15"/>
      <c r="AD78" s="15" t="s">
        <v>45</v>
      </c>
      <c r="AE78" s="133" t="s">
        <v>45</v>
      </c>
      <c r="AF78" s="134"/>
      <c r="AG78" s="135"/>
      <c r="AH78" s="132" t="s">
        <v>623</v>
      </c>
      <c r="AI78" s="132"/>
      <c r="AJ78" s="132"/>
      <c r="AK78" s="132"/>
      <c r="AL78" s="132"/>
      <c r="AM78" s="132"/>
      <c r="AN78" s="132"/>
      <c r="AO78" s="132"/>
      <c r="AP78" s="132"/>
      <c r="AQ78" s="133"/>
      <c r="AR78" s="134"/>
      <c r="AS78" s="134"/>
      <c r="AT78" s="134"/>
      <c r="AU78" s="134"/>
      <c r="AV78" s="134"/>
      <c r="AW78" s="135"/>
      <c r="AX78" s="136">
        <v>0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41"/>
      <c r="BN78" s="16"/>
      <c r="BO78" s="16"/>
      <c r="BP78" s="136">
        <v>71.4</v>
      </c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41"/>
      <c r="CF78" s="16"/>
      <c r="CG78" s="16"/>
      <c r="CH78" s="16"/>
      <c r="CI78" s="16"/>
      <c r="CJ78" s="136">
        <f>AX78-BP78</f>
        <v>-71.4</v>
      </c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8"/>
    </row>
    <row r="79" spans="1:104" ht="53.25" customHeight="1">
      <c r="A79" s="139" t="s">
        <v>550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5"/>
      <c r="AC79" s="15"/>
      <c r="AD79" s="15" t="s">
        <v>45</v>
      </c>
      <c r="AE79" s="133" t="s">
        <v>45</v>
      </c>
      <c r="AF79" s="134"/>
      <c r="AG79" s="135"/>
      <c r="AH79" s="132" t="s">
        <v>546</v>
      </c>
      <c r="AI79" s="132"/>
      <c r="AJ79" s="132"/>
      <c r="AK79" s="132"/>
      <c r="AL79" s="132"/>
      <c r="AM79" s="132"/>
      <c r="AN79" s="132"/>
      <c r="AO79" s="132"/>
      <c r="AP79" s="132"/>
      <c r="AQ79" s="133"/>
      <c r="AR79" s="134"/>
      <c r="AS79" s="134"/>
      <c r="AT79" s="134"/>
      <c r="AU79" s="134"/>
      <c r="AV79" s="134"/>
      <c r="AW79" s="135"/>
      <c r="AX79" s="136">
        <v>0</v>
      </c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41"/>
      <c r="BN79" s="16"/>
      <c r="BO79" s="16"/>
      <c r="BP79" s="136">
        <v>63.45</v>
      </c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41"/>
      <c r="CF79" s="16"/>
      <c r="CG79" s="16"/>
      <c r="CH79" s="16"/>
      <c r="CI79" s="16"/>
      <c r="CJ79" s="136">
        <f>AX79-BP79</f>
        <v>-63.45</v>
      </c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8"/>
    </row>
    <row r="80" spans="1:104" ht="59.25" customHeight="1">
      <c r="A80" s="152" t="s">
        <v>91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"/>
      <c r="AC80" s="15"/>
      <c r="AD80" s="15" t="s">
        <v>45</v>
      </c>
      <c r="AE80" s="133" t="s">
        <v>45</v>
      </c>
      <c r="AF80" s="134"/>
      <c r="AG80" s="135"/>
      <c r="AH80" s="147" t="s">
        <v>92</v>
      </c>
      <c r="AI80" s="147"/>
      <c r="AJ80" s="147"/>
      <c r="AK80" s="147"/>
      <c r="AL80" s="147"/>
      <c r="AM80" s="147"/>
      <c r="AN80" s="147"/>
      <c r="AO80" s="147"/>
      <c r="AP80" s="147"/>
      <c r="AQ80" s="148"/>
      <c r="AR80" s="149"/>
      <c r="AS80" s="149"/>
      <c r="AT80" s="149"/>
      <c r="AU80" s="149"/>
      <c r="AV80" s="149"/>
      <c r="AW80" s="150"/>
      <c r="AX80" s="144">
        <f>AX81</f>
        <v>1348900</v>
      </c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6"/>
      <c r="BN80" s="18"/>
      <c r="BO80" s="18"/>
      <c r="BP80" s="144">
        <f>BP81</f>
        <v>1273658.2200000002</v>
      </c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6"/>
      <c r="CF80" s="18"/>
      <c r="CG80" s="18"/>
      <c r="CH80" s="18"/>
      <c r="CI80" s="18"/>
      <c r="CJ80" s="144">
        <f>CJ81</f>
        <v>75241.7799999998</v>
      </c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51"/>
    </row>
    <row r="81" spans="1:104" ht="116.25" customHeight="1">
      <c r="A81" s="139" t="s">
        <v>615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5"/>
      <c r="AC81" s="15"/>
      <c r="AD81" s="15" t="s">
        <v>45</v>
      </c>
      <c r="AE81" s="133" t="s">
        <v>45</v>
      </c>
      <c r="AF81" s="134"/>
      <c r="AG81" s="135"/>
      <c r="AH81" s="132" t="s">
        <v>93</v>
      </c>
      <c r="AI81" s="132"/>
      <c r="AJ81" s="132"/>
      <c r="AK81" s="132"/>
      <c r="AL81" s="132"/>
      <c r="AM81" s="132"/>
      <c r="AN81" s="132"/>
      <c r="AO81" s="132"/>
      <c r="AP81" s="132"/>
      <c r="AQ81" s="133"/>
      <c r="AR81" s="134"/>
      <c r="AS81" s="134"/>
      <c r="AT81" s="134"/>
      <c r="AU81" s="134"/>
      <c r="AV81" s="134"/>
      <c r="AW81" s="135"/>
      <c r="AX81" s="136">
        <f>AX82+AX84+AX86</f>
        <v>1348900</v>
      </c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41"/>
      <c r="BN81" s="16"/>
      <c r="BO81" s="16"/>
      <c r="BP81" s="136">
        <f>BP82+BP84+BP87</f>
        <v>1273658.2200000002</v>
      </c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41"/>
      <c r="CF81" s="16"/>
      <c r="CG81" s="16"/>
      <c r="CH81" s="16"/>
      <c r="CI81" s="16"/>
      <c r="CJ81" s="136">
        <f>AX81-BP81</f>
        <v>75241.7799999998</v>
      </c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8"/>
    </row>
    <row r="82" spans="1:104" ht="90.75" customHeight="1">
      <c r="A82" s="139" t="s">
        <v>94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5"/>
      <c r="AC82" s="15"/>
      <c r="AD82" s="15" t="s">
        <v>45</v>
      </c>
      <c r="AE82" s="133" t="s">
        <v>45</v>
      </c>
      <c r="AF82" s="134"/>
      <c r="AG82" s="135"/>
      <c r="AH82" s="132" t="s">
        <v>95</v>
      </c>
      <c r="AI82" s="132"/>
      <c r="AJ82" s="132"/>
      <c r="AK82" s="132"/>
      <c r="AL82" s="132"/>
      <c r="AM82" s="132"/>
      <c r="AN82" s="132"/>
      <c r="AO82" s="132"/>
      <c r="AP82" s="132"/>
      <c r="AQ82" s="133"/>
      <c r="AR82" s="134"/>
      <c r="AS82" s="134"/>
      <c r="AT82" s="134"/>
      <c r="AU82" s="134"/>
      <c r="AV82" s="134"/>
      <c r="AW82" s="135"/>
      <c r="AX82" s="136">
        <f>AX83</f>
        <v>1243500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41"/>
      <c r="BN82" s="16"/>
      <c r="BO82" s="16"/>
      <c r="BP82" s="136">
        <f>BP83</f>
        <v>1248735.11</v>
      </c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41"/>
      <c r="CF82" s="16"/>
      <c r="CG82" s="16"/>
      <c r="CH82" s="16"/>
      <c r="CI82" s="16"/>
      <c r="CJ82" s="136">
        <f>CJ83</f>
        <v>-5235.110000000102</v>
      </c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8"/>
    </row>
    <row r="83" spans="1:104" ht="96.75" customHeight="1">
      <c r="A83" s="139" t="s">
        <v>96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5"/>
      <c r="AC83" s="15"/>
      <c r="AD83" s="15" t="s">
        <v>45</v>
      </c>
      <c r="AE83" s="133" t="s">
        <v>45</v>
      </c>
      <c r="AF83" s="134"/>
      <c r="AG83" s="135"/>
      <c r="AH83" s="132" t="s">
        <v>297</v>
      </c>
      <c r="AI83" s="132"/>
      <c r="AJ83" s="132"/>
      <c r="AK83" s="132"/>
      <c r="AL83" s="132"/>
      <c r="AM83" s="132"/>
      <c r="AN83" s="132"/>
      <c r="AO83" s="132"/>
      <c r="AP83" s="132"/>
      <c r="AQ83" s="133"/>
      <c r="AR83" s="134"/>
      <c r="AS83" s="134"/>
      <c r="AT83" s="134"/>
      <c r="AU83" s="134"/>
      <c r="AV83" s="134"/>
      <c r="AW83" s="135"/>
      <c r="AX83" s="136">
        <v>1243500</v>
      </c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41"/>
      <c r="BN83" s="16"/>
      <c r="BO83" s="16"/>
      <c r="BP83" s="136">
        <v>1248735.11</v>
      </c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41"/>
      <c r="CF83" s="16"/>
      <c r="CG83" s="16"/>
      <c r="CH83" s="16"/>
      <c r="CI83" s="16"/>
      <c r="CJ83" s="136">
        <f>AX83-BP83</f>
        <v>-5235.110000000102</v>
      </c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8"/>
    </row>
    <row r="84" spans="1:104" ht="106.5" customHeight="1">
      <c r="A84" s="139" t="s">
        <v>268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5"/>
      <c r="AC84" s="15"/>
      <c r="AD84" s="15" t="s">
        <v>45</v>
      </c>
      <c r="AE84" s="44"/>
      <c r="AF84" s="45"/>
      <c r="AG84" s="46"/>
      <c r="AH84" s="132" t="s">
        <v>214</v>
      </c>
      <c r="AI84" s="132"/>
      <c r="AJ84" s="132"/>
      <c r="AK84" s="132"/>
      <c r="AL84" s="132"/>
      <c r="AM84" s="132"/>
      <c r="AN84" s="132"/>
      <c r="AO84" s="132"/>
      <c r="AP84" s="132"/>
      <c r="AQ84" s="133"/>
      <c r="AR84" s="134"/>
      <c r="AS84" s="134"/>
      <c r="AT84" s="134"/>
      <c r="AU84" s="134"/>
      <c r="AV84" s="134"/>
      <c r="AW84" s="135"/>
      <c r="AX84" s="136">
        <f>AX85</f>
        <v>48200</v>
      </c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43"/>
      <c r="BL84" s="43"/>
      <c r="BM84" s="47"/>
      <c r="BN84" s="16"/>
      <c r="BO84" s="16"/>
      <c r="BP84" s="136">
        <f>BP85</f>
        <v>24923.11</v>
      </c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43"/>
      <c r="CC84" s="43"/>
      <c r="CD84" s="43"/>
      <c r="CE84" s="47"/>
      <c r="CF84" s="16"/>
      <c r="CG84" s="16"/>
      <c r="CH84" s="16"/>
      <c r="CI84" s="16"/>
      <c r="CJ84" s="136">
        <f>CJ85</f>
        <v>23276.89</v>
      </c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8"/>
    </row>
    <row r="85" spans="1:104" ht="95.25" customHeight="1">
      <c r="A85" s="139" t="s">
        <v>656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5"/>
      <c r="AC85" s="15"/>
      <c r="AD85" s="15" t="s">
        <v>45</v>
      </c>
      <c r="AE85" s="44"/>
      <c r="AF85" s="45"/>
      <c r="AG85" s="46"/>
      <c r="AH85" s="132" t="s">
        <v>215</v>
      </c>
      <c r="AI85" s="132"/>
      <c r="AJ85" s="132"/>
      <c r="AK85" s="132"/>
      <c r="AL85" s="132"/>
      <c r="AM85" s="132"/>
      <c r="AN85" s="132"/>
      <c r="AO85" s="132"/>
      <c r="AP85" s="132"/>
      <c r="AQ85" s="133"/>
      <c r="AR85" s="134"/>
      <c r="AS85" s="134"/>
      <c r="AT85" s="134"/>
      <c r="AU85" s="134"/>
      <c r="AV85" s="134"/>
      <c r="AW85" s="135"/>
      <c r="AX85" s="136">
        <v>48200</v>
      </c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43"/>
      <c r="BL85" s="43"/>
      <c r="BM85" s="47"/>
      <c r="BN85" s="16"/>
      <c r="BO85" s="16"/>
      <c r="BP85" s="136">
        <v>24923.11</v>
      </c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43"/>
      <c r="CC85" s="43"/>
      <c r="CD85" s="43"/>
      <c r="CE85" s="47"/>
      <c r="CF85" s="16"/>
      <c r="CG85" s="16"/>
      <c r="CH85" s="16"/>
      <c r="CI85" s="16"/>
      <c r="CJ85" s="136">
        <f>AX85-BP85</f>
        <v>23276.89</v>
      </c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8"/>
    </row>
    <row r="86" spans="1:104" ht="105.75" customHeight="1">
      <c r="A86" s="139" t="s">
        <v>616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5"/>
      <c r="AC86" s="15"/>
      <c r="AD86" s="15" t="s">
        <v>45</v>
      </c>
      <c r="AE86" s="44"/>
      <c r="AF86" s="45"/>
      <c r="AG86" s="46"/>
      <c r="AH86" s="132" t="s">
        <v>281</v>
      </c>
      <c r="AI86" s="132"/>
      <c r="AJ86" s="132"/>
      <c r="AK86" s="132"/>
      <c r="AL86" s="132"/>
      <c r="AM86" s="132"/>
      <c r="AN86" s="132"/>
      <c r="AO86" s="132"/>
      <c r="AP86" s="132"/>
      <c r="AQ86" s="133"/>
      <c r="AR86" s="134"/>
      <c r="AS86" s="134"/>
      <c r="AT86" s="134"/>
      <c r="AU86" s="134"/>
      <c r="AV86" s="134"/>
      <c r="AW86" s="135"/>
      <c r="AX86" s="136">
        <f>AX87</f>
        <v>57200</v>
      </c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43"/>
      <c r="BL86" s="43"/>
      <c r="BM86" s="47"/>
      <c r="BN86" s="16"/>
      <c r="BO86" s="16"/>
      <c r="BP86" s="136">
        <f>BP87</f>
        <v>0</v>
      </c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43"/>
      <c r="CC86" s="43"/>
      <c r="CD86" s="43"/>
      <c r="CE86" s="47"/>
      <c r="CF86" s="16"/>
      <c r="CG86" s="16"/>
      <c r="CH86" s="16"/>
      <c r="CI86" s="16"/>
      <c r="CJ86" s="136">
        <f>AX86-BP86</f>
        <v>57200</v>
      </c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8"/>
    </row>
    <row r="87" spans="1:104" ht="95.25" customHeight="1">
      <c r="A87" s="139" t="s">
        <v>617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5"/>
      <c r="AC87" s="15"/>
      <c r="AD87" s="15" t="s">
        <v>45</v>
      </c>
      <c r="AE87" s="44"/>
      <c r="AF87" s="45"/>
      <c r="AG87" s="46"/>
      <c r="AH87" s="132" t="s">
        <v>282</v>
      </c>
      <c r="AI87" s="132"/>
      <c r="AJ87" s="132"/>
      <c r="AK87" s="132"/>
      <c r="AL87" s="132"/>
      <c r="AM87" s="132"/>
      <c r="AN87" s="132"/>
      <c r="AO87" s="132"/>
      <c r="AP87" s="132"/>
      <c r="AQ87" s="133"/>
      <c r="AR87" s="134"/>
      <c r="AS87" s="134"/>
      <c r="AT87" s="134"/>
      <c r="AU87" s="134"/>
      <c r="AV87" s="134"/>
      <c r="AW87" s="135"/>
      <c r="AX87" s="136">
        <v>57200</v>
      </c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43"/>
      <c r="BL87" s="43"/>
      <c r="BM87" s="47"/>
      <c r="BN87" s="16"/>
      <c r="BO87" s="16"/>
      <c r="BP87" s="136">
        <v>0</v>
      </c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43"/>
      <c r="CC87" s="43"/>
      <c r="CD87" s="43"/>
      <c r="CE87" s="47"/>
      <c r="CF87" s="16"/>
      <c r="CG87" s="16"/>
      <c r="CH87" s="16"/>
      <c r="CI87" s="16"/>
      <c r="CJ87" s="136">
        <f>AX87-BP87</f>
        <v>57200</v>
      </c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8"/>
    </row>
    <row r="88" spans="1:104" ht="56.25" customHeight="1">
      <c r="A88" s="152" t="s">
        <v>551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7"/>
      <c r="AC88" s="17"/>
      <c r="AD88" s="17" t="s">
        <v>45</v>
      </c>
      <c r="AE88" s="148" t="s">
        <v>45</v>
      </c>
      <c r="AF88" s="149"/>
      <c r="AG88" s="150"/>
      <c r="AH88" s="147" t="s">
        <v>552</v>
      </c>
      <c r="AI88" s="147"/>
      <c r="AJ88" s="147"/>
      <c r="AK88" s="147"/>
      <c r="AL88" s="147"/>
      <c r="AM88" s="147"/>
      <c r="AN88" s="147"/>
      <c r="AO88" s="147"/>
      <c r="AP88" s="147"/>
      <c r="AQ88" s="148"/>
      <c r="AR88" s="149"/>
      <c r="AS88" s="149"/>
      <c r="AT88" s="149"/>
      <c r="AU88" s="149"/>
      <c r="AV88" s="149"/>
      <c r="AW88" s="150"/>
      <c r="AX88" s="144">
        <f>AX89</f>
        <v>10800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6"/>
      <c r="BN88" s="18"/>
      <c r="BO88" s="18"/>
      <c r="BP88" s="144">
        <f>BP89</f>
        <v>14270.71</v>
      </c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6"/>
      <c r="CF88" s="18"/>
      <c r="CG88" s="18"/>
      <c r="CH88" s="18"/>
      <c r="CI88" s="18"/>
      <c r="CJ88" s="144">
        <f>AX88-BP88</f>
        <v>-3470.709999999999</v>
      </c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51"/>
    </row>
    <row r="89" spans="1:104" ht="27.75" customHeight="1">
      <c r="A89" s="139" t="s">
        <v>556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5"/>
      <c r="AC89" s="15"/>
      <c r="AD89" s="15" t="s">
        <v>45</v>
      </c>
      <c r="AE89" s="133" t="s">
        <v>45</v>
      </c>
      <c r="AF89" s="134"/>
      <c r="AG89" s="135"/>
      <c r="AH89" s="132" t="s">
        <v>553</v>
      </c>
      <c r="AI89" s="132"/>
      <c r="AJ89" s="132"/>
      <c r="AK89" s="132"/>
      <c r="AL89" s="132"/>
      <c r="AM89" s="132"/>
      <c r="AN89" s="132"/>
      <c r="AO89" s="132"/>
      <c r="AP89" s="132"/>
      <c r="AQ89" s="133"/>
      <c r="AR89" s="134"/>
      <c r="AS89" s="134"/>
      <c r="AT89" s="134"/>
      <c r="AU89" s="134"/>
      <c r="AV89" s="134"/>
      <c r="AW89" s="135"/>
      <c r="AX89" s="136">
        <f>AX90</f>
        <v>10800</v>
      </c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41"/>
      <c r="BN89" s="16"/>
      <c r="BO89" s="16"/>
      <c r="BP89" s="136">
        <f>BP90</f>
        <v>14270.71</v>
      </c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41"/>
      <c r="CF89" s="16"/>
      <c r="CG89" s="16"/>
      <c r="CH89" s="16"/>
      <c r="CI89" s="16"/>
      <c r="CJ89" s="136">
        <f>AX89-BP89</f>
        <v>-3470.709999999999</v>
      </c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8"/>
    </row>
    <row r="90" spans="1:104" ht="27.75" customHeight="1">
      <c r="A90" s="139" t="s">
        <v>557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5"/>
      <c r="AC90" s="15"/>
      <c r="AD90" s="15" t="s">
        <v>45</v>
      </c>
      <c r="AE90" s="133" t="s">
        <v>45</v>
      </c>
      <c r="AF90" s="134"/>
      <c r="AG90" s="135"/>
      <c r="AH90" s="132" t="s">
        <v>554</v>
      </c>
      <c r="AI90" s="132"/>
      <c r="AJ90" s="132"/>
      <c r="AK90" s="132"/>
      <c r="AL90" s="132"/>
      <c r="AM90" s="132"/>
      <c r="AN90" s="132"/>
      <c r="AO90" s="132"/>
      <c r="AP90" s="132"/>
      <c r="AQ90" s="133"/>
      <c r="AR90" s="134"/>
      <c r="AS90" s="134"/>
      <c r="AT90" s="134"/>
      <c r="AU90" s="134"/>
      <c r="AV90" s="134"/>
      <c r="AW90" s="135"/>
      <c r="AX90" s="136">
        <f>AX91</f>
        <v>10800</v>
      </c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41"/>
      <c r="BN90" s="16"/>
      <c r="BO90" s="16"/>
      <c r="BP90" s="136">
        <f>BP91</f>
        <v>14270.71</v>
      </c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41"/>
      <c r="CF90" s="16"/>
      <c r="CG90" s="16"/>
      <c r="CH90" s="16"/>
      <c r="CI90" s="16"/>
      <c r="CJ90" s="136">
        <f>CJ91</f>
        <v>-3470.709999999999</v>
      </c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8"/>
    </row>
    <row r="91" spans="1:104" ht="33.75" customHeight="1">
      <c r="A91" s="139" t="s">
        <v>558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5"/>
      <c r="AC91" s="15"/>
      <c r="AD91" s="15" t="s">
        <v>45</v>
      </c>
      <c r="AE91" s="133" t="s">
        <v>45</v>
      </c>
      <c r="AF91" s="134"/>
      <c r="AG91" s="135"/>
      <c r="AH91" s="132" t="s">
        <v>555</v>
      </c>
      <c r="AI91" s="132"/>
      <c r="AJ91" s="132"/>
      <c r="AK91" s="132"/>
      <c r="AL91" s="132"/>
      <c r="AM91" s="132"/>
      <c r="AN91" s="132"/>
      <c r="AO91" s="132"/>
      <c r="AP91" s="132"/>
      <c r="AQ91" s="133"/>
      <c r="AR91" s="134"/>
      <c r="AS91" s="134"/>
      <c r="AT91" s="134"/>
      <c r="AU91" s="134"/>
      <c r="AV91" s="134"/>
      <c r="AW91" s="135"/>
      <c r="AX91" s="136">
        <v>10800</v>
      </c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41"/>
      <c r="BN91" s="16"/>
      <c r="BO91" s="16"/>
      <c r="BP91" s="136">
        <v>14270.71</v>
      </c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41"/>
      <c r="CF91" s="16"/>
      <c r="CG91" s="16"/>
      <c r="CH91" s="16"/>
      <c r="CI91" s="16"/>
      <c r="CJ91" s="136">
        <f>AX91-BP91</f>
        <v>-3470.709999999999</v>
      </c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8"/>
    </row>
    <row r="92" spans="1:104" ht="39" customHeight="1">
      <c r="A92" s="152" t="s">
        <v>225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7"/>
      <c r="AC92" s="17"/>
      <c r="AD92" s="17" t="s">
        <v>45</v>
      </c>
      <c r="AE92" s="148" t="s">
        <v>45</v>
      </c>
      <c r="AF92" s="149"/>
      <c r="AG92" s="150"/>
      <c r="AH92" s="147" t="s">
        <v>226</v>
      </c>
      <c r="AI92" s="147"/>
      <c r="AJ92" s="147"/>
      <c r="AK92" s="147"/>
      <c r="AL92" s="147"/>
      <c r="AM92" s="147"/>
      <c r="AN92" s="147"/>
      <c r="AO92" s="147"/>
      <c r="AP92" s="147"/>
      <c r="AQ92" s="148"/>
      <c r="AR92" s="149"/>
      <c r="AS92" s="149"/>
      <c r="AT92" s="149"/>
      <c r="AU92" s="149"/>
      <c r="AV92" s="149"/>
      <c r="AW92" s="150"/>
      <c r="AX92" s="144">
        <f>AX93</f>
        <v>416900</v>
      </c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6"/>
      <c r="BN92" s="18"/>
      <c r="BO92" s="18"/>
      <c r="BP92" s="144">
        <f>BP93</f>
        <v>513638.25</v>
      </c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6"/>
      <c r="CF92" s="18"/>
      <c r="CG92" s="18"/>
      <c r="CH92" s="18"/>
      <c r="CI92" s="18"/>
      <c r="CJ92" s="144">
        <f>AX92-BP92</f>
        <v>-96738.25</v>
      </c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51"/>
    </row>
    <row r="93" spans="1:104" ht="78" customHeight="1">
      <c r="A93" s="139" t="s">
        <v>269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5"/>
      <c r="AC93" s="15"/>
      <c r="AD93" s="15" t="s">
        <v>45</v>
      </c>
      <c r="AE93" s="133" t="s">
        <v>45</v>
      </c>
      <c r="AF93" s="134"/>
      <c r="AG93" s="135"/>
      <c r="AH93" s="132" t="s">
        <v>227</v>
      </c>
      <c r="AI93" s="132"/>
      <c r="AJ93" s="132"/>
      <c r="AK93" s="132"/>
      <c r="AL93" s="132"/>
      <c r="AM93" s="132"/>
      <c r="AN93" s="132"/>
      <c r="AO93" s="132"/>
      <c r="AP93" s="132"/>
      <c r="AQ93" s="133"/>
      <c r="AR93" s="134"/>
      <c r="AS93" s="134"/>
      <c r="AT93" s="134"/>
      <c r="AU93" s="134"/>
      <c r="AV93" s="134"/>
      <c r="AW93" s="135"/>
      <c r="AX93" s="136">
        <f>AX94+AX96</f>
        <v>416900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41"/>
      <c r="BN93" s="16"/>
      <c r="BO93" s="16"/>
      <c r="BP93" s="136">
        <f>BP94+BP96</f>
        <v>513638.25</v>
      </c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41"/>
      <c r="CF93" s="16"/>
      <c r="CG93" s="16"/>
      <c r="CH93" s="16"/>
      <c r="CI93" s="16"/>
      <c r="CJ93" s="136">
        <f>AX93-BP93</f>
        <v>-96738.25</v>
      </c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8"/>
    </row>
    <row r="94" spans="1:104" ht="59.25" customHeight="1">
      <c r="A94" s="139" t="s">
        <v>228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5"/>
      <c r="AC94" s="15"/>
      <c r="AD94" s="15" t="s">
        <v>45</v>
      </c>
      <c r="AE94" s="133" t="s">
        <v>45</v>
      </c>
      <c r="AF94" s="134"/>
      <c r="AG94" s="135"/>
      <c r="AH94" s="132" t="s">
        <v>229</v>
      </c>
      <c r="AI94" s="132"/>
      <c r="AJ94" s="132"/>
      <c r="AK94" s="132"/>
      <c r="AL94" s="132"/>
      <c r="AM94" s="132"/>
      <c r="AN94" s="132"/>
      <c r="AO94" s="132"/>
      <c r="AP94" s="132"/>
      <c r="AQ94" s="133"/>
      <c r="AR94" s="134"/>
      <c r="AS94" s="134"/>
      <c r="AT94" s="134"/>
      <c r="AU94" s="134"/>
      <c r="AV94" s="134"/>
      <c r="AW94" s="135"/>
      <c r="AX94" s="136">
        <f>AX95</f>
        <v>158300</v>
      </c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41"/>
      <c r="BN94" s="16"/>
      <c r="BO94" s="16"/>
      <c r="BP94" s="136">
        <f>BP95</f>
        <v>255038.72</v>
      </c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41"/>
      <c r="CF94" s="16"/>
      <c r="CG94" s="16"/>
      <c r="CH94" s="16"/>
      <c r="CI94" s="16"/>
      <c r="CJ94" s="136">
        <f>CJ95</f>
        <v>-96738.72</v>
      </c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8"/>
    </row>
    <row r="95" spans="1:104" ht="65.25" customHeight="1">
      <c r="A95" s="139" t="s">
        <v>230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5"/>
      <c r="AC95" s="15"/>
      <c r="AD95" s="15" t="s">
        <v>45</v>
      </c>
      <c r="AE95" s="133" t="s">
        <v>45</v>
      </c>
      <c r="AF95" s="134"/>
      <c r="AG95" s="135"/>
      <c r="AH95" s="132" t="s">
        <v>298</v>
      </c>
      <c r="AI95" s="132"/>
      <c r="AJ95" s="132"/>
      <c r="AK95" s="132"/>
      <c r="AL95" s="132"/>
      <c r="AM95" s="132"/>
      <c r="AN95" s="132"/>
      <c r="AO95" s="132"/>
      <c r="AP95" s="132"/>
      <c r="AQ95" s="133"/>
      <c r="AR95" s="134"/>
      <c r="AS95" s="134"/>
      <c r="AT95" s="134"/>
      <c r="AU95" s="134"/>
      <c r="AV95" s="134"/>
      <c r="AW95" s="135"/>
      <c r="AX95" s="136">
        <v>158300</v>
      </c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41"/>
      <c r="BN95" s="16"/>
      <c r="BO95" s="16"/>
      <c r="BP95" s="136">
        <v>255038.72</v>
      </c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41"/>
      <c r="CF95" s="16"/>
      <c r="CG95" s="16"/>
      <c r="CH95" s="16"/>
      <c r="CI95" s="16"/>
      <c r="CJ95" s="136">
        <f aca="true" t="shared" si="3" ref="CJ95:CJ103">AX95-BP95</f>
        <v>-96738.72</v>
      </c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8"/>
    </row>
    <row r="96" spans="1:104" ht="75" customHeight="1">
      <c r="A96" s="139" t="s">
        <v>618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5"/>
      <c r="AC96" s="15"/>
      <c r="AD96" s="15" t="s">
        <v>45</v>
      </c>
      <c r="AE96" s="133" t="s">
        <v>45</v>
      </c>
      <c r="AF96" s="134"/>
      <c r="AG96" s="135"/>
      <c r="AH96" s="132" t="s">
        <v>619</v>
      </c>
      <c r="AI96" s="132"/>
      <c r="AJ96" s="132"/>
      <c r="AK96" s="132"/>
      <c r="AL96" s="132"/>
      <c r="AM96" s="132"/>
      <c r="AN96" s="132"/>
      <c r="AO96" s="132"/>
      <c r="AP96" s="132"/>
      <c r="AQ96" s="133"/>
      <c r="AR96" s="134"/>
      <c r="AS96" s="134"/>
      <c r="AT96" s="134"/>
      <c r="AU96" s="134"/>
      <c r="AV96" s="134"/>
      <c r="AW96" s="135"/>
      <c r="AX96" s="136">
        <f>AX97</f>
        <v>258600</v>
      </c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41"/>
      <c r="BN96" s="16"/>
      <c r="BO96" s="16"/>
      <c r="BP96" s="136">
        <f>BP97</f>
        <v>258599.53</v>
      </c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41"/>
      <c r="CF96" s="16"/>
      <c r="CG96" s="16"/>
      <c r="CH96" s="16"/>
      <c r="CI96" s="16"/>
      <c r="CJ96" s="136">
        <f t="shared" si="3"/>
        <v>0.47000000000116415</v>
      </c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8"/>
    </row>
    <row r="97" spans="1:104" ht="75" customHeight="1">
      <c r="A97" s="139" t="s">
        <v>621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5"/>
      <c r="AC97" s="15"/>
      <c r="AD97" s="15" t="s">
        <v>45</v>
      </c>
      <c r="AE97" s="133" t="s">
        <v>45</v>
      </c>
      <c r="AF97" s="134"/>
      <c r="AG97" s="135"/>
      <c r="AH97" s="132" t="s">
        <v>620</v>
      </c>
      <c r="AI97" s="132"/>
      <c r="AJ97" s="132"/>
      <c r="AK97" s="132"/>
      <c r="AL97" s="132"/>
      <c r="AM97" s="132"/>
      <c r="AN97" s="132"/>
      <c r="AO97" s="132"/>
      <c r="AP97" s="132"/>
      <c r="AQ97" s="133"/>
      <c r="AR97" s="134"/>
      <c r="AS97" s="134"/>
      <c r="AT97" s="134"/>
      <c r="AU97" s="134"/>
      <c r="AV97" s="134"/>
      <c r="AW97" s="135"/>
      <c r="AX97" s="136">
        <v>258600</v>
      </c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41"/>
      <c r="BN97" s="16"/>
      <c r="BO97" s="16"/>
      <c r="BP97" s="136">
        <v>258599.53</v>
      </c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41"/>
      <c r="CF97" s="16"/>
      <c r="CG97" s="16"/>
      <c r="CH97" s="16"/>
      <c r="CI97" s="16"/>
      <c r="CJ97" s="136">
        <f t="shared" si="3"/>
        <v>0.47000000000116415</v>
      </c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8"/>
    </row>
    <row r="98" spans="1:104" s="84" customFormat="1" ht="21" customHeight="1">
      <c r="A98" s="152" t="s">
        <v>646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7"/>
      <c r="AC98" s="17"/>
      <c r="AD98" s="17" t="s">
        <v>45</v>
      </c>
      <c r="AE98" s="148" t="s">
        <v>45</v>
      </c>
      <c r="AF98" s="149"/>
      <c r="AG98" s="150"/>
      <c r="AH98" s="147" t="s">
        <v>643</v>
      </c>
      <c r="AI98" s="147"/>
      <c r="AJ98" s="147"/>
      <c r="AK98" s="147"/>
      <c r="AL98" s="147"/>
      <c r="AM98" s="147"/>
      <c r="AN98" s="147"/>
      <c r="AO98" s="147"/>
      <c r="AP98" s="147"/>
      <c r="AQ98" s="148"/>
      <c r="AR98" s="149"/>
      <c r="AS98" s="149"/>
      <c r="AT98" s="149"/>
      <c r="AU98" s="149"/>
      <c r="AV98" s="149"/>
      <c r="AW98" s="150"/>
      <c r="AX98" s="144">
        <f>AX99</f>
        <v>0</v>
      </c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6"/>
      <c r="BN98" s="18"/>
      <c r="BO98" s="18"/>
      <c r="BP98" s="144">
        <f>BP99</f>
        <v>0</v>
      </c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6"/>
      <c r="CF98" s="18"/>
      <c r="CG98" s="18"/>
      <c r="CH98" s="18"/>
      <c r="CI98" s="18"/>
      <c r="CJ98" s="144">
        <f>AX98-BP98</f>
        <v>0</v>
      </c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51"/>
    </row>
    <row r="99" spans="1:104" ht="26.25" customHeight="1">
      <c r="A99" s="139" t="s">
        <v>647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5"/>
      <c r="AC99" s="15"/>
      <c r="AD99" s="15" t="s">
        <v>45</v>
      </c>
      <c r="AE99" s="133" t="s">
        <v>45</v>
      </c>
      <c r="AF99" s="134"/>
      <c r="AG99" s="135"/>
      <c r="AH99" s="132" t="s">
        <v>644</v>
      </c>
      <c r="AI99" s="132"/>
      <c r="AJ99" s="132"/>
      <c r="AK99" s="132"/>
      <c r="AL99" s="132"/>
      <c r="AM99" s="132"/>
      <c r="AN99" s="132"/>
      <c r="AO99" s="132"/>
      <c r="AP99" s="132"/>
      <c r="AQ99" s="133"/>
      <c r="AR99" s="134"/>
      <c r="AS99" s="134"/>
      <c r="AT99" s="134"/>
      <c r="AU99" s="134"/>
      <c r="AV99" s="134"/>
      <c r="AW99" s="135"/>
      <c r="AX99" s="136">
        <f>AX100</f>
        <v>0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41"/>
      <c r="BN99" s="16"/>
      <c r="BO99" s="16"/>
      <c r="BP99" s="136">
        <f>BP100</f>
        <v>0</v>
      </c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41"/>
      <c r="CF99" s="16"/>
      <c r="CG99" s="16"/>
      <c r="CH99" s="16"/>
      <c r="CI99" s="16"/>
      <c r="CJ99" s="136">
        <f>AX99-BP99</f>
        <v>0</v>
      </c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8"/>
    </row>
    <row r="100" spans="1:104" ht="26.25" customHeight="1">
      <c r="A100" s="139" t="s">
        <v>648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5"/>
      <c r="AC100" s="15"/>
      <c r="AD100" s="15" t="s">
        <v>45</v>
      </c>
      <c r="AE100" s="133" t="s">
        <v>45</v>
      </c>
      <c r="AF100" s="134"/>
      <c r="AG100" s="135"/>
      <c r="AH100" s="132" t="s">
        <v>645</v>
      </c>
      <c r="AI100" s="132"/>
      <c r="AJ100" s="132"/>
      <c r="AK100" s="132"/>
      <c r="AL100" s="132"/>
      <c r="AM100" s="132"/>
      <c r="AN100" s="132"/>
      <c r="AO100" s="132"/>
      <c r="AP100" s="132"/>
      <c r="AQ100" s="133"/>
      <c r="AR100" s="134"/>
      <c r="AS100" s="134"/>
      <c r="AT100" s="134"/>
      <c r="AU100" s="134"/>
      <c r="AV100" s="134"/>
      <c r="AW100" s="135"/>
      <c r="AX100" s="136">
        <v>0</v>
      </c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41"/>
      <c r="BN100" s="16"/>
      <c r="BO100" s="16"/>
      <c r="BP100" s="136">
        <v>0</v>
      </c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41"/>
      <c r="CF100" s="16"/>
      <c r="CG100" s="16"/>
      <c r="CH100" s="16"/>
      <c r="CI100" s="16"/>
      <c r="CJ100" s="136">
        <f>AX100-BP100</f>
        <v>0</v>
      </c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8"/>
    </row>
    <row r="101" spans="1:104" ht="19.5" customHeight="1">
      <c r="A101" s="152" t="s">
        <v>97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"/>
      <c r="AC101" s="15"/>
      <c r="AD101" s="15" t="s">
        <v>45</v>
      </c>
      <c r="AE101" s="148" t="s">
        <v>45</v>
      </c>
      <c r="AF101" s="149"/>
      <c r="AG101" s="150"/>
      <c r="AH101" s="147" t="s">
        <v>98</v>
      </c>
      <c r="AI101" s="147"/>
      <c r="AJ101" s="147"/>
      <c r="AK101" s="147"/>
      <c r="AL101" s="147"/>
      <c r="AM101" s="147"/>
      <c r="AN101" s="147"/>
      <c r="AO101" s="147"/>
      <c r="AP101" s="147"/>
      <c r="AQ101" s="148"/>
      <c r="AR101" s="149"/>
      <c r="AS101" s="149"/>
      <c r="AT101" s="149"/>
      <c r="AU101" s="149"/>
      <c r="AV101" s="149"/>
      <c r="AW101" s="150"/>
      <c r="AX101" s="144">
        <f>AX102+AX116+AX119</f>
        <v>15283700</v>
      </c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6"/>
      <c r="BN101" s="18"/>
      <c r="BO101" s="18"/>
      <c r="BP101" s="144">
        <f>BP102+BP116+BP118</f>
        <v>7802255.890000001</v>
      </c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6"/>
      <c r="CF101" s="18"/>
      <c r="CG101" s="18"/>
      <c r="CH101" s="18"/>
      <c r="CI101" s="18"/>
      <c r="CJ101" s="144">
        <f t="shared" si="3"/>
        <v>7481444.109999999</v>
      </c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51"/>
    </row>
    <row r="102" spans="1:104" ht="39.75" customHeight="1">
      <c r="A102" s="139" t="s">
        <v>99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5"/>
      <c r="AC102" s="15"/>
      <c r="AD102" s="15" t="s">
        <v>45</v>
      </c>
      <c r="AE102" s="133" t="s">
        <v>45</v>
      </c>
      <c r="AF102" s="134"/>
      <c r="AG102" s="135"/>
      <c r="AH102" s="132" t="s">
        <v>100</v>
      </c>
      <c r="AI102" s="132"/>
      <c r="AJ102" s="132"/>
      <c r="AK102" s="132"/>
      <c r="AL102" s="132"/>
      <c r="AM102" s="132"/>
      <c r="AN102" s="132"/>
      <c r="AO102" s="132"/>
      <c r="AP102" s="132"/>
      <c r="AQ102" s="133"/>
      <c r="AR102" s="134"/>
      <c r="AS102" s="134"/>
      <c r="AT102" s="134"/>
      <c r="AU102" s="134"/>
      <c r="AV102" s="134"/>
      <c r="AW102" s="135"/>
      <c r="AX102" s="136">
        <f>AX103+AX106+AX111</f>
        <v>15283700</v>
      </c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41"/>
      <c r="BN102" s="16"/>
      <c r="BO102" s="16"/>
      <c r="BP102" s="136">
        <f>BP103+BP106+BP111</f>
        <v>7802255.890000001</v>
      </c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41"/>
      <c r="CF102" s="16"/>
      <c r="CG102" s="16"/>
      <c r="CH102" s="16"/>
      <c r="CI102" s="16"/>
      <c r="CJ102" s="136">
        <f t="shared" si="3"/>
        <v>7481444.109999999</v>
      </c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8"/>
    </row>
    <row r="103" spans="1:104" ht="40.5" customHeight="1">
      <c r="A103" s="139" t="s">
        <v>101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5"/>
      <c r="AC103" s="15"/>
      <c r="AD103" s="15" t="s">
        <v>45</v>
      </c>
      <c r="AE103" s="133" t="s">
        <v>45</v>
      </c>
      <c r="AF103" s="134"/>
      <c r="AG103" s="135"/>
      <c r="AH103" s="132" t="s">
        <v>102</v>
      </c>
      <c r="AI103" s="132"/>
      <c r="AJ103" s="132"/>
      <c r="AK103" s="132"/>
      <c r="AL103" s="132"/>
      <c r="AM103" s="132"/>
      <c r="AN103" s="132"/>
      <c r="AO103" s="132"/>
      <c r="AP103" s="132"/>
      <c r="AQ103" s="133"/>
      <c r="AR103" s="134"/>
      <c r="AS103" s="134"/>
      <c r="AT103" s="134"/>
      <c r="AU103" s="134"/>
      <c r="AV103" s="134"/>
      <c r="AW103" s="135"/>
      <c r="AX103" s="136">
        <f>AX104</f>
        <v>6601300</v>
      </c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41"/>
      <c r="BN103" s="16"/>
      <c r="BO103" s="16"/>
      <c r="BP103" s="136">
        <f>BP104</f>
        <v>5420836.49</v>
      </c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41"/>
      <c r="CF103" s="16"/>
      <c r="CG103" s="16"/>
      <c r="CH103" s="16"/>
      <c r="CI103" s="16"/>
      <c r="CJ103" s="136">
        <f t="shared" si="3"/>
        <v>1180463.5099999998</v>
      </c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8"/>
    </row>
    <row r="104" spans="1:104" ht="26.25" customHeight="1">
      <c r="A104" s="139" t="s">
        <v>103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5"/>
      <c r="AC104" s="15"/>
      <c r="AD104" s="15" t="s">
        <v>45</v>
      </c>
      <c r="AE104" s="133" t="s">
        <v>45</v>
      </c>
      <c r="AF104" s="134"/>
      <c r="AG104" s="135"/>
      <c r="AH104" s="132" t="s">
        <v>104</v>
      </c>
      <c r="AI104" s="132"/>
      <c r="AJ104" s="132"/>
      <c r="AK104" s="132"/>
      <c r="AL104" s="132"/>
      <c r="AM104" s="132"/>
      <c r="AN104" s="132"/>
      <c r="AO104" s="132"/>
      <c r="AP104" s="132"/>
      <c r="AQ104" s="133"/>
      <c r="AR104" s="134"/>
      <c r="AS104" s="134"/>
      <c r="AT104" s="134"/>
      <c r="AU104" s="134"/>
      <c r="AV104" s="134"/>
      <c r="AW104" s="135"/>
      <c r="AX104" s="136">
        <f>AX105</f>
        <v>6601300</v>
      </c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41"/>
      <c r="BN104" s="16"/>
      <c r="BO104" s="16"/>
      <c r="BP104" s="136">
        <f>BP105</f>
        <v>5420836.49</v>
      </c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41"/>
      <c r="CF104" s="16"/>
      <c r="CG104" s="16"/>
      <c r="CH104" s="16"/>
      <c r="CI104" s="16"/>
      <c r="CJ104" s="136">
        <f>CJ105</f>
        <v>1180463.5099999998</v>
      </c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8"/>
    </row>
    <row r="105" spans="1:104" ht="44.25" customHeight="1">
      <c r="A105" s="139" t="s">
        <v>105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5"/>
      <c r="AC105" s="15"/>
      <c r="AD105" s="15" t="s">
        <v>45</v>
      </c>
      <c r="AE105" s="133" t="s">
        <v>45</v>
      </c>
      <c r="AF105" s="134"/>
      <c r="AG105" s="135"/>
      <c r="AH105" s="132" t="s">
        <v>106</v>
      </c>
      <c r="AI105" s="132"/>
      <c r="AJ105" s="132"/>
      <c r="AK105" s="132"/>
      <c r="AL105" s="132"/>
      <c r="AM105" s="132"/>
      <c r="AN105" s="132"/>
      <c r="AO105" s="132"/>
      <c r="AP105" s="132"/>
      <c r="AQ105" s="133"/>
      <c r="AR105" s="134"/>
      <c r="AS105" s="134"/>
      <c r="AT105" s="134"/>
      <c r="AU105" s="134"/>
      <c r="AV105" s="134"/>
      <c r="AW105" s="135"/>
      <c r="AX105" s="136">
        <v>6601300</v>
      </c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41"/>
      <c r="BN105" s="16"/>
      <c r="BO105" s="16"/>
      <c r="BP105" s="136">
        <v>5420836.49</v>
      </c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41"/>
      <c r="CF105" s="16"/>
      <c r="CG105" s="16"/>
      <c r="CH105" s="16"/>
      <c r="CI105" s="16"/>
      <c r="CJ105" s="136">
        <f>AX105-BP105</f>
        <v>1180463.5099999998</v>
      </c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8"/>
    </row>
    <row r="106" spans="1:104" ht="39.75" customHeight="1">
      <c r="A106" s="139" t="s">
        <v>107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5"/>
      <c r="AC106" s="15"/>
      <c r="AD106" s="15" t="s">
        <v>45</v>
      </c>
      <c r="AE106" s="133" t="s">
        <v>45</v>
      </c>
      <c r="AF106" s="134"/>
      <c r="AG106" s="135"/>
      <c r="AH106" s="132" t="s">
        <v>108</v>
      </c>
      <c r="AI106" s="132"/>
      <c r="AJ106" s="132"/>
      <c r="AK106" s="132"/>
      <c r="AL106" s="132"/>
      <c r="AM106" s="132"/>
      <c r="AN106" s="132"/>
      <c r="AO106" s="132"/>
      <c r="AP106" s="132"/>
      <c r="AQ106" s="133"/>
      <c r="AR106" s="134"/>
      <c r="AS106" s="134"/>
      <c r="AT106" s="134"/>
      <c r="AU106" s="134"/>
      <c r="AV106" s="134"/>
      <c r="AW106" s="135"/>
      <c r="AX106" s="136">
        <f>AX107+AX109</f>
        <v>139500</v>
      </c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41"/>
      <c r="BN106" s="16"/>
      <c r="BO106" s="16"/>
      <c r="BP106" s="136">
        <f>BP107+BP109</f>
        <v>139500</v>
      </c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41"/>
      <c r="CF106" s="16"/>
      <c r="CG106" s="16"/>
      <c r="CH106" s="16"/>
      <c r="CI106" s="16"/>
      <c r="CJ106" s="136">
        <f>AX106-BP106</f>
        <v>0</v>
      </c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8"/>
    </row>
    <row r="107" spans="1:104" ht="51" customHeight="1">
      <c r="A107" s="139" t="s">
        <v>109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5"/>
      <c r="AC107" s="15"/>
      <c r="AD107" s="15" t="s">
        <v>45</v>
      </c>
      <c r="AE107" s="133" t="s">
        <v>45</v>
      </c>
      <c r="AF107" s="134"/>
      <c r="AG107" s="135"/>
      <c r="AH107" s="132" t="s">
        <v>110</v>
      </c>
      <c r="AI107" s="132"/>
      <c r="AJ107" s="132"/>
      <c r="AK107" s="132"/>
      <c r="AL107" s="132"/>
      <c r="AM107" s="132"/>
      <c r="AN107" s="132"/>
      <c r="AO107" s="132"/>
      <c r="AP107" s="132"/>
      <c r="AQ107" s="133"/>
      <c r="AR107" s="134"/>
      <c r="AS107" s="134"/>
      <c r="AT107" s="134"/>
      <c r="AU107" s="134"/>
      <c r="AV107" s="134"/>
      <c r="AW107" s="135"/>
      <c r="AX107" s="136">
        <f>AX108</f>
        <v>139300</v>
      </c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41"/>
      <c r="BN107" s="16"/>
      <c r="BO107" s="16"/>
      <c r="BP107" s="136">
        <f>BP108</f>
        <v>139300</v>
      </c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41"/>
      <c r="CF107" s="16"/>
      <c r="CG107" s="16"/>
      <c r="CH107" s="16"/>
      <c r="CI107" s="16"/>
      <c r="CJ107" s="136">
        <f>CJ108</f>
        <v>0</v>
      </c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8"/>
    </row>
    <row r="108" spans="1:104" ht="51.75" customHeight="1">
      <c r="A108" s="139" t="s">
        <v>111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5"/>
      <c r="AC108" s="15"/>
      <c r="AD108" s="15" t="s">
        <v>45</v>
      </c>
      <c r="AE108" s="133" t="s">
        <v>45</v>
      </c>
      <c r="AF108" s="134"/>
      <c r="AG108" s="135"/>
      <c r="AH108" s="132" t="s">
        <v>112</v>
      </c>
      <c r="AI108" s="132"/>
      <c r="AJ108" s="132"/>
      <c r="AK108" s="132"/>
      <c r="AL108" s="132"/>
      <c r="AM108" s="132"/>
      <c r="AN108" s="132"/>
      <c r="AO108" s="132"/>
      <c r="AP108" s="132"/>
      <c r="AQ108" s="133"/>
      <c r="AR108" s="134"/>
      <c r="AS108" s="134"/>
      <c r="AT108" s="134"/>
      <c r="AU108" s="134"/>
      <c r="AV108" s="134"/>
      <c r="AW108" s="135"/>
      <c r="AX108" s="136">
        <v>139300</v>
      </c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41"/>
      <c r="BN108" s="16"/>
      <c r="BO108" s="16"/>
      <c r="BP108" s="136">
        <v>139300</v>
      </c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41"/>
      <c r="CF108" s="16"/>
      <c r="CG108" s="16"/>
      <c r="CH108" s="16"/>
      <c r="CI108" s="16"/>
      <c r="CJ108" s="136">
        <f>AX108-BP108</f>
        <v>0</v>
      </c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8"/>
    </row>
    <row r="109" spans="1:104" ht="51.75" customHeight="1">
      <c r="A109" s="139" t="s">
        <v>238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5"/>
      <c r="AC109" s="15"/>
      <c r="AD109" s="15" t="s">
        <v>45</v>
      </c>
      <c r="AE109" s="133" t="s">
        <v>45</v>
      </c>
      <c r="AF109" s="134"/>
      <c r="AG109" s="135"/>
      <c r="AH109" s="132" t="s">
        <v>236</v>
      </c>
      <c r="AI109" s="132"/>
      <c r="AJ109" s="132"/>
      <c r="AK109" s="132"/>
      <c r="AL109" s="132"/>
      <c r="AM109" s="132"/>
      <c r="AN109" s="132"/>
      <c r="AO109" s="132"/>
      <c r="AP109" s="132"/>
      <c r="AQ109" s="133"/>
      <c r="AR109" s="134"/>
      <c r="AS109" s="134"/>
      <c r="AT109" s="134"/>
      <c r="AU109" s="134"/>
      <c r="AV109" s="134"/>
      <c r="AW109" s="135"/>
      <c r="AX109" s="136">
        <f>AX110</f>
        <v>200</v>
      </c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41"/>
      <c r="BN109" s="16"/>
      <c r="BO109" s="16"/>
      <c r="BP109" s="136">
        <f>BP110</f>
        <v>200</v>
      </c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41"/>
      <c r="CF109" s="16"/>
      <c r="CG109" s="16"/>
      <c r="CH109" s="16"/>
      <c r="CI109" s="16"/>
      <c r="CJ109" s="136">
        <f>CJ110</f>
        <v>0</v>
      </c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8"/>
    </row>
    <row r="110" spans="1:104" ht="45" customHeight="1">
      <c r="A110" s="139" t="s">
        <v>239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5"/>
      <c r="AC110" s="15"/>
      <c r="AD110" s="15" t="s">
        <v>45</v>
      </c>
      <c r="AE110" s="133" t="s">
        <v>45</v>
      </c>
      <c r="AF110" s="134"/>
      <c r="AG110" s="135"/>
      <c r="AH110" s="132" t="s">
        <v>237</v>
      </c>
      <c r="AI110" s="132"/>
      <c r="AJ110" s="132"/>
      <c r="AK110" s="132"/>
      <c r="AL110" s="132"/>
      <c r="AM110" s="132"/>
      <c r="AN110" s="132"/>
      <c r="AO110" s="132"/>
      <c r="AP110" s="132"/>
      <c r="AQ110" s="133"/>
      <c r="AR110" s="134"/>
      <c r="AS110" s="134"/>
      <c r="AT110" s="134"/>
      <c r="AU110" s="134"/>
      <c r="AV110" s="134"/>
      <c r="AW110" s="135"/>
      <c r="AX110" s="136">
        <v>200</v>
      </c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41"/>
      <c r="BN110" s="16"/>
      <c r="BO110" s="16"/>
      <c r="BP110" s="136">
        <v>200</v>
      </c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41"/>
      <c r="CF110" s="16"/>
      <c r="CG110" s="16"/>
      <c r="CH110" s="16"/>
      <c r="CI110" s="16"/>
      <c r="CJ110" s="136">
        <f>AX110-BP110</f>
        <v>0</v>
      </c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8"/>
    </row>
    <row r="111" spans="1:104" ht="18" customHeight="1">
      <c r="A111" s="139" t="s">
        <v>113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5"/>
      <c r="AC111" s="15"/>
      <c r="AD111" s="15" t="s">
        <v>45</v>
      </c>
      <c r="AE111" s="133" t="s">
        <v>45</v>
      </c>
      <c r="AF111" s="134"/>
      <c r="AG111" s="135"/>
      <c r="AH111" s="132" t="s">
        <v>114</v>
      </c>
      <c r="AI111" s="132"/>
      <c r="AJ111" s="132"/>
      <c r="AK111" s="132"/>
      <c r="AL111" s="132"/>
      <c r="AM111" s="132"/>
      <c r="AN111" s="132"/>
      <c r="AO111" s="132"/>
      <c r="AP111" s="132"/>
      <c r="AQ111" s="133"/>
      <c r="AR111" s="134"/>
      <c r="AS111" s="134"/>
      <c r="AT111" s="134"/>
      <c r="AU111" s="134"/>
      <c r="AV111" s="134"/>
      <c r="AW111" s="135"/>
      <c r="AX111" s="136">
        <f>AX112+AX114</f>
        <v>8542900</v>
      </c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41"/>
      <c r="BN111" s="16"/>
      <c r="BO111" s="16"/>
      <c r="BP111" s="136">
        <f>+BP112+BP114</f>
        <v>2241919.4</v>
      </c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41"/>
      <c r="CF111" s="16"/>
      <c r="CG111" s="16"/>
      <c r="CH111" s="16"/>
      <c r="CI111" s="16"/>
      <c r="CJ111" s="136">
        <f>AX111-BP111</f>
        <v>6300980.6</v>
      </c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8"/>
    </row>
    <row r="112" spans="1:104" ht="93.75" customHeight="1">
      <c r="A112" s="139" t="s">
        <v>270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5"/>
      <c r="AC112" s="15"/>
      <c r="AD112" s="15" t="s">
        <v>45</v>
      </c>
      <c r="AE112" s="133" t="s">
        <v>45</v>
      </c>
      <c r="AF112" s="134"/>
      <c r="AG112" s="135"/>
      <c r="AH112" s="132" t="s">
        <v>115</v>
      </c>
      <c r="AI112" s="132"/>
      <c r="AJ112" s="132"/>
      <c r="AK112" s="132"/>
      <c r="AL112" s="132"/>
      <c r="AM112" s="132"/>
      <c r="AN112" s="132"/>
      <c r="AO112" s="132"/>
      <c r="AP112" s="132"/>
      <c r="AQ112" s="133"/>
      <c r="AR112" s="134"/>
      <c r="AS112" s="134"/>
      <c r="AT112" s="134"/>
      <c r="AU112" s="134"/>
      <c r="AV112" s="134"/>
      <c r="AW112" s="135"/>
      <c r="AX112" s="136">
        <f>AX113</f>
        <v>52700</v>
      </c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41"/>
      <c r="BN112" s="16"/>
      <c r="BO112" s="16"/>
      <c r="BP112" s="136">
        <f>BP113</f>
        <v>24831.4</v>
      </c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41"/>
      <c r="CF112" s="16"/>
      <c r="CG112" s="16"/>
      <c r="CH112" s="16"/>
      <c r="CI112" s="16"/>
      <c r="CJ112" s="136">
        <f>CJ113</f>
        <v>27868.6</v>
      </c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8"/>
    </row>
    <row r="113" spans="1:104" ht="84.75" customHeight="1">
      <c r="A113" s="139" t="s">
        <v>116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5"/>
      <c r="AC113" s="15"/>
      <c r="AD113" s="15" t="s">
        <v>45</v>
      </c>
      <c r="AE113" s="133" t="s">
        <v>45</v>
      </c>
      <c r="AF113" s="134"/>
      <c r="AG113" s="135"/>
      <c r="AH113" s="132" t="s">
        <v>117</v>
      </c>
      <c r="AI113" s="132"/>
      <c r="AJ113" s="132"/>
      <c r="AK113" s="132"/>
      <c r="AL113" s="132"/>
      <c r="AM113" s="132"/>
      <c r="AN113" s="132"/>
      <c r="AO113" s="132"/>
      <c r="AP113" s="132"/>
      <c r="AQ113" s="133"/>
      <c r="AR113" s="134"/>
      <c r="AS113" s="134"/>
      <c r="AT113" s="134"/>
      <c r="AU113" s="134"/>
      <c r="AV113" s="134"/>
      <c r="AW113" s="135"/>
      <c r="AX113" s="136">
        <v>52700</v>
      </c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41"/>
      <c r="BN113" s="16"/>
      <c r="BO113" s="16"/>
      <c r="BP113" s="136">
        <v>24831.4</v>
      </c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41"/>
      <c r="CF113" s="16"/>
      <c r="CG113" s="16"/>
      <c r="CH113" s="16"/>
      <c r="CI113" s="16"/>
      <c r="CJ113" s="136">
        <f>AX113-BP113</f>
        <v>27868.6</v>
      </c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8"/>
    </row>
    <row r="114" spans="1:104" ht="29.25" customHeight="1">
      <c r="A114" s="139" t="s">
        <v>118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5"/>
      <c r="AC114" s="15"/>
      <c r="AD114" s="15" t="s">
        <v>45</v>
      </c>
      <c r="AE114" s="133" t="s">
        <v>45</v>
      </c>
      <c r="AF114" s="134"/>
      <c r="AG114" s="135"/>
      <c r="AH114" s="132" t="s">
        <v>119</v>
      </c>
      <c r="AI114" s="132"/>
      <c r="AJ114" s="132"/>
      <c r="AK114" s="132"/>
      <c r="AL114" s="132"/>
      <c r="AM114" s="132"/>
      <c r="AN114" s="132"/>
      <c r="AO114" s="132"/>
      <c r="AP114" s="132"/>
      <c r="AQ114" s="133"/>
      <c r="AR114" s="134"/>
      <c r="AS114" s="134"/>
      <c r="AT114" s="134"/>
      <c r="AU114" s="134"/>
      <c r="AV114" s="134"/>
      <c r="AW114" s="135"/>
      <c r="AX114" s="136">
        <f>AX115</f>
        <v>8490200</v>
      </c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41"/>
      <c r="BN114" s="16"/>
      <c r="BO114" s="16"/>
      <c r="BP114" s="136">
        <f>BP115</f>
        <v>2217088</v>
      </c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41"/>
      <c r="CF114" s="16"/>
      <c r="CG114" s="16"/>
      <c r="CH114" s="16"/>
      <c r="CI114" s="16"/>
      <c r="CJ114" s="136">
        <f>CJ115</f>
        <v>6273112</v>
      </c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8"/>
    </row>
    <row r="115" spans="1:104" ht="37.5" customHeight="1">
      <c r="A115" s="139" t="s">
        <v>120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5"/>
      <c r="AC115" s="15"/>
      <c r="AD115" s="15" t="s">
        <v>45</v>
      </c>
      <c r="AE115" s="133" t="s">
        <v>45</v>
      </c>
      <c r="AF115" s="134"/>
      <c r="AG115" s="135"/>
      <c r="AH115" s="132" t="s">
        <v>121</v>
      </c>
      <c r="AI115" s="132"/>
      <c r="AJ115" s="132"/>
      <c r="AK115" s="132"/>
      <c r="AL115" s="132"/>
      <c r="AM115" s="132"/>
      <c r="AN115" s="132"/>
      <c r="AO115" s="132"/>
      <c r="AP115" s="132"/>
      <c r="AQ115" s="133"/>
      <c r="AR115" s="134"/>
      <c r="AS115" s="134"/>
      <c r="AT115" s="134"/>
      <c r="AU115" s="134"/>
      <c r="AV115" s="134"/>
      <c r="AW115" s="135"/>
      <c r="AX115" s="136">
        <v>8490200</v>
      </c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41"/>
      <c r="BN115" s="16"/>
      <c r="BO115" s="16"/>
      <c r="BP115" s="136">
        <v>2217088</v>
      </c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41"/>
      <c r="CF115" s="16"/>
      <c r="CG115" s="16"/>
      <c r="CH115" s="16"/>
      <c r="CI115" s="16"/>
      <c r="CJ115" s="136">
        <f>AX115-BP115</f>
        <v>6273112</v>
      </c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8"/>
    </row>
    <row r="116" spans="1:104" ht="111" customHeight="1">
      <c r="A116" s="152" t="s">
        <v>286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7"/>
      <c r="AC116" s="17"/>
      <c r="AD116" s="17" t="s">
        <v>45</v>
      </c>
      <c r="AE116" s="148" t="s">
        <v>45</v>
      </c>
      <c r="AF116" s="149"/>
      <c r="AG116" s="150"/>
      <c r="AH116" s="147" t="s">
        <v>283</v>
      </c>
      <c r="AI116" s="147"/>
      <c r="AJ116" s="147"/>
      <c r="AK116" s="147"/>
      <c r="AL116" s="147"/>
      <c r="AM116" s="147"/>
      <c r="AN116" s="147"/>
      <c r="AO116" s="147"/>
      <c r="AP116" s="147"/>
      <c r="AQ116" s="148"/>
      <c r="AR116" s="149"/>
      <c r="AS116" s="149"/>
      <c r="AT116" s="149"/>
      <c r="AU116" s="149"/>
      <c r="AV116" s="149"/>
      <c r="AW116" s="150"/>
      <c r="AX116" s="144">
        <f>AX117</f>
        <v>0</v>
      </c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6"/>
      <c r="BN116" s="18"/>
      <c r="BO116" s="18"/>
      <c r="BP116" s="144">
        <f>BP117</f>
        <v>0</v>
      </c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6"/>
      <c r="CF116" s="18"/>
      <c r="CG116" s="18"/>
      <c r="CH116" s="18"/>
      <c r="CI116" s="18"/>
      <c r="CJ116" s="144">
        <f>AX116-BP116</f>
        <v>0</v>
      </c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51"/>
    </row>
    <row r="117" spans="1:104" ht="130.5" customHeight="1">
      <c r="A117" s="139" t="s">
        <v>285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5"/>
      <c r="AC117" s="15"/>
      <c r="AD117" s="15" t="s">
        <v>45</v>
      </c>
      <c r="AE117" s="133" t="s">
        <v>45</v>
      </c>
      <c r="AF117" s="134"/>
      <c r="AG117" s="135"/>
      <c r="AH117" s="132" t="s">
        <v>284</v>
      </c>
      <c r="AI117" s="132"/>
      <c r="AJ117" s="132"/>
      <c r="AK117" s="132"/>
      <c r="AL117" s="132"/>
      <c r="AM117" s="132"/>
      <c r="AN117" s="132"/>
      <c r="AO117" s="132"/>
      <c r="AP117" s="132"/>
      <c r="AQ117" s="133"/>
      <c r="AR117" s="134"/>
      <c r="AS117" s="134"/>
      <c r="AT117" s="134"/>
      <c r="AU117" s="134"/>
      <c r="AV117" s="134"/>
      <c r="AW117" s="135"/>
      <c r="AX117" s="136">
        <v>0</v>
      </c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41"/>
      <c r="BN117" s="16"/>
      <c r="BO117" s="16"/>
      <c r="BP117" s="136">
        <v>0</v>
      </c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41"/>
      <c r="CF117" s="16"/>
      <c r="CG117" s="16"/>
      <c r="CH117" s="16"/>
      <c r="CI117" s="16"/>
      <c r="CJ117" s="136">
        <v>0</v>
      </c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8"/>
    </row>
    <row r="118" spans="1:104" ht="74.25" customHeight="1">
      <c r="A118" s="152" t="s">
        <v>301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7"/>
      <c r="AC118" s="17"/>
      <c r="AD118" s="17" t="s">
        <v>45</v>
      </c>
      <c r="AE118" s="148" t="s">
        <v>45</v>
      </c>
      <c r="AF118" s="149"/>
      <c r="AG118" s="150"/>
      <c r="AH118" s="147" t="s">
        <v>299</v>
      </c>
      <c r="AI118" s="147"/>
      <c r="AJ118" s="147"/>
      <c r="AK118" s="147"/>
      <c r="AL118" s="147"/>
      <c r="AM118" s="147"/>
      <c r="AN118" s="147"/>
      <c r="AO118" s="147"/>
      <c r="AP118" s="147"/>
      <c r="AQ118" s="148"/>
      <c r="AR118" s="149"/>
      <c r="AS118" s="149"/>
      <c r="AT118" s="149"/>
      <c r="AU118" s="149"/>
      <c r="AV118" s="149"/>
      <c r="AW118" s="150"/>
      <c r="AX118" s="144">
        <f>AX119</f>
        <v>0</v>
      </c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6"/>
      <c r="BN118" s="18"/>
      <c r="BO118" s="18"/>
      <c r="BP118" s="144">
        <f>BP119</f>
        <v>0</v>
      </c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6"/>
      <c r="CF118" s="18"/>
      <c r="CG118" s="18"/>
      <c r="CH118" s="18"/>
      <c r="CI118" s="18"/>
      <c r="CJ118" s="144">
        <f>AX118-BP118</f>
        <v>0</v>
      </c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51"/>
    </row>
    <row r="119" spans="1:104" ht="64.5" customHeight="1">
      <c r="A119" s="139" t="s">
        <v>302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5"/>
      <c r="AC119" s="15"/>
      <c r="AD119" s="15" t="s">
        <v>45</v>
      </c>
      <c r="AE119" s="133" t="s">
        <v>45</v>
      </c>
      <c r="AF119" s="134"/>
      <c r="AG119" s="135"/>
      <c r="AH119" s="132" t="s">
        <v>300</v>
      </c>
      <c r="AI119" s="132"/>
      <c r="AJ119" s="132"/>
      <c r="AK119" s="132"/>
      <c r="AL119" s="132"/>
      <c r="AM119" s="132"/>
      <c r="AN119" s="132"/>
      <c r="AO119" s="132"/>
      <c r="AP119" s="132"/>
      <c r="AQ119" s="133"/>
      <c r="AR119" s="134"/>
      <c r="AS119" s="134"/>
      <c r="AT119" s="134"/>
      <c r="AU119" s="134"/>
      <c r="AV119" s="134"/>
      <c r="AW119" s="135"/>
      <c r="AX119" s="136">
        <v>0</v>
      </c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41"/>
      <c r="BN119" s="16"/>
      <c r="BO119" s="16"/>
      <c r="BP119" s="136">
        <v>0</v>
      </c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41"/>
      <c r="CF119" s="16"/>
      <c r="CG119" s="16"/>
      <c r="CH119" s="16"/>
      <c r="CI119" s="16"/>
      <c r="CJ119" s="136">
        <v>0</v>
      </c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8"/>
    </row>
    <row r="120" spans="1:104" ht="10.5" customHeight="1" hidden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</row>
    <row r="121" ht="11.25" hidden="1"/>
  </sheetData>
  <sheetProtection/>
  <mergeCells count="674">
    <mergeCell ref="CJ99:CZ99"/>
    <mergeCell ref="A100:AA100"/>
    <mergeCell ref="AE100:AG100"/>
    <mergeCell ref="AH100:AW100"/>
    <mergeCell ref="AX100:BM100"/>
    <mergeCell ref="BP100:CE100"/>
    <mergeCell ref="CJ100:CZ100"/>
    <mergeCell ref="A99:AA99"/>
    <mergeCell ref="AE99:AG99"/>
    <mergeCell ref="AH99:AW99"/>
    <mergeCell ref="AX99:BM99"/>
    <mergeCell ref="CJ22:CZ22"/>
    <mergeCell ref="A98:AA98"/>
    <mergeCell ref="AE98:AG98"/>
    <mergeCell ref="AH98:AW98"/>
    <mergeCell ref="AX98:BM98"/>
    <mergeCell ref="BP98:CE98"/>
    <mergeCell ref="CJ98:CZ98"/>
    <mergeCell ref="BP99:CE99"/>
    <mergeCell ref="AX48:BM48"/>
    <mergeCell ref="AH49:AW49"/>
    <mergeCell ref="AX49:BM49"/>
    <mergeCell ref="AH50:AW50"/>
    <mergeCell ref="AH48:AW48"/>
    <mergeCell ref="AH60:AW60"/>
    <mergeCell ref="BP42:CF42"/>
    <mergeCell ref="BP43:CF43"/>
    <mergeCell ref="AX55:BM55"/>
    <mergeCell ref="AH55:AW55"/>
    <mergeCell ref="AX54:BM54"/>
    <mergeCell ref="CG42:CI42"/>
    <mergeCell ref="AH54:AW54"/>
    <mergeCell ref="AX51:BM51"/>
    <mergeCell ref="AX53:BM53"/>
    <mergeCell ref="AX46:BM46"/>
    <mergeCell ref="AX47:BM47"/>
    <mergeCell ref="AX52:BM52"/>
    <mergeCell ref="BP44:CF44"/>
    <mergeCell ref="AH51:AW51"/>
    <mergeCell ref="CG44:CI44"/>
    <mergeCell ref="A33:AA33"/>
    <mergeCell ref="AB33:AG33"/>
    <mergeCell ref="AH33:AW33"/>
    <mergeCell ref="AX33:BM33"/>
    <mergeCell ref="BP53:CE53"/>
    <mergeCell ref="CJ46:CZ46"/>
    <mergeCell ref="BP46:CE46"/>
    <mergeCell ref="CG43:CI43"/>
    <mergeCell ref="BP45:CF45"/>
    <mergeCell ref="CG45:CI45"/>
    <mergeCell ref="CJ43:CZ43"/>
    <mergeCell ref="CJ52:CZ52"/>
    <mergeCell ref="BP50:CE50"/>
    <mergeCell ref="BP52:CE52"/>
    <mergeCell ref="BP51:CE51"/>
    <mergeCell ref="BP47:CE47"/>
    <mergeCell ref="CJ54:CZ54"/>
    <mergeCell ref="BP54:CE54"/>
    <mergeCell ref="CJ51:CZ51"/>
    <mergeCell ref="BP48:CE48"/>
    <mergeCell ref="CJ48:CZ48"/>
    <mergeCell ref="CJ49:CZ49"/>
    <mergeCell ref="BP49:CE49"/>
    <mergeCell ref="BP35:CE35"/>
    <mergeCell ref="BP32:CE32"/>
    <mergeCell ref="CJ47:CZ47"/>
    <mergeCell ref="CJ50:CZ50"/>
    <mergeCell ref="CJ45:CZ45"/>
    <mergeCell ref="AH35:AW35"/>
    <mergeCell ref="AH32:AW32"/>
    <mergeCell ref="CJ33:CZ33"/>
    <mergeCell ref="AH46:AW46"/>
    <mergeCell ref="CJ44:CZ44"/>
    <mergeCell ref="AH31:AW31"/>
    <mergeCell ref="AH30:AW30"/>
    <mergeCell ref="CG29:CI29"/>
    <mergeCell ref="CJ30:CZ30"/>
    <mergeCell ref="AX20:BM20"/>
    <mergeCell ref="BP29:CF29"/>
    <mergeCell ref="BP30:CF30"/>
    <mergeCell ref="CJ28:CZ28"/>
    <mergeCell ref="CG28:CI28"/>
    <mergeCell ref="AX25:BM25"/>
    <mergeCell ref="AX29:BO29"/>
    <mergeCell ref="AX30:BO30"/>
    <mergeCell ref="AX19:BM19"/>
    <mergeCell ref="CG18:CI18"/>
    <mergeCell ref="CJ18:CZ18"/>
    <mergeCell ref="AB18:AG18"/>
    <mergeCell ref="AH25:AW25"/>
    <mergeCell ref="AB26:AG26"/>
    <mergeCell ref="AB19:AG19"/>
    <mergeCell ref="AH18:AW18"/>
    <mergeCell ref="CJ17:CZ17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AB15:AG15"/>
    <mergeCell ref="AH12:AW13"/>
    <mergeCell ref="CJ12:CZ13"/>
    <mergeCell ref="B10:AA10"/>
    <mergeCell ref="CJ10:CZ10"/>
    <mergeCell ref="CJ15:CZ15"/>
    <mergeCell ref="CG14:CI14"/>
    <mergeCell ref="AX15:BO15"/>
    <mergeCell ref="CG15:CI15"/>
    <mergeCell ref="AB14:AG14"/>
    <mergeCell ref="CJ8:CZ8"/>
    <mergeCell ref="BP8:BZ8"/>
    <mergeCell ref="CJ9:CZ9"/>
    <mergeCell ref="AL8:BI8"/>
    <mergeCell ref="CJ14:CZ14"/>
    <mergeCell ref="A11:CZ11"/>
    <mergeCell ref="AX12:BO13"/>
    <mergeCell ref="AX14:BO14"/>
    <mergeCell ref="CJ4:CZ4"/>
    <mergeCell ref="CJ3:CZ3"/>
    <mergeCell ref="BP7:BZ7"/>
    <mergeCell ref="CJ5:CZ5"/>
    <mergeCell ref="BT5:BZ5"/>
    <mergeCell ref="BP6:BZ6"/>
    <mergeCell ref="CJ6:CZ6"/>
    <mergeCell ref="CJ7:CZ7"/>
    <mergeCell ref="AB1:AD1"/>
    <mergeCell ref="AA3:BJ3"/>
    <mergeCell ref="B7:U7"/>
    <mergeCell ref="AA7:BI7"/>
    <mergeCell ref="AH5:AV5"/>
    <mergeCell ref="A12:AA13"/>
    <mergeCell ref="AB12:AG13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B31:AG31"/>
    <mergeCell ref="AB20:AG20"/>
    <mergeCell ref="AB21:AG21"/>
    <mergeCell ref="AH26:AW26"/>
    <mergeCell ref="AH28:AW28"/>
    <mergeCell ref="AH29:AW29"/>
    <mergeCell ref="AB22:AG22"/>
    <mergeCell ref="AH22:AW22"/>
    <mergeCell ref="AH20:AW20"/>
    <mergeCell ref="AB28:AG28"/>
    <mergeCell ref="AH19:AW19"/>
    <mergeCell ref="AH21:AW21"/>
    <mergeCell ref="A32:AA32"/>
    <mergeCell ref="A31:AA31"/>
    <mergeCell ref="AB30:AG30"/>
    <mergeCell ref="A30:AA30"/>
    <mergeCell ref="AB32:AG32"/>
    <mergeCell ref="A25:AA25"/>
    <mergeCell ref="AB25:AG25"/>
    <mergeCell ref="A28:AA28"/>
    <mergeCell ref="AB29:AG29"/>
    <mergeCell ref="A29:AA29"/>
    <mergeCell ref="BP19:CE19"/>
    <mergeCell ref="CJ19:CZ19"/>
    <mergeCell ref="CJ20:CZ20"/>
    <mergeCell ref="CJ21:CZ21"/>
    <mergeCell ref="CJ25:CZ25"/>
    <mergeCell ref="BP26:CE26"/>
    <mergeCell ref="AX26:BM26"/>
    <mergeCell ref="A23:AA23"/>
    <mergeCell ref="AB23:AG23"/>
    <mergeCell ref="BP20:CE20"/>
    <mergeCell ref="BP33:CE33"/>
    <mergeCell ref="AX31:BM31"/>
    <mergeCell ref="AX32:BM32"/>
    <mergeCell ref="BP21:CE21"/>
    <mergeCell ref="AX21:BM21"/>
    <mergeCell ref="AX28:BO28"/>
    <mergeCell ref="BP25:CE25"/>
    <mergeCell ref="AX22:BM22"/>
    <mergeCell ref="BP22:CE22"/>
    <mergeCell ref="CJ40:CZ40"/>
    <mergeCell ref="BP31:CE31"/>
    <mergeCell ref="CJ26:CZ26"/>
    <mergeCell ref="BP28:CF28"/>
    <mergeCell ref="CJ32:CZ32"/>
    <mergeCell ref="CJ29:CZ29"/>
    <mergeCell ref="CJ31:CZ31"/>
    <mergeCell ref="CG30:CI30"/>
    <mergeCell ref="CJ35:CZ35"/>
    <mergeCell ref="CJ36:CZ36"/>
    <mergeCell ref="BP37:CE37"/>
    <mergeCell ref="BP36:CE36"/>
    <mergeCell ref="CJ39:CZ39"/>
    <mergeCell ref="CJ37:CZ37"/>
    <mergeCell ref="CG39:CI39"/>
    <mergeCell ref="CJ38:CZ38"/>
    <mergeCell ref="CJ42:CZ42"/>
    <mergeCell ref="CG40:CI40"/>
    <mergeCell ref="BP39:CF39"/>
    <mergeCell ref="AX36:BM36"/>
    <mergeCell ref="AX45:BO45"/>
    <mergeCell ref="AX44:BO44"/>
    <mergeCell ref="AX43:BO43"/>
    <mergeCell ref="BP41:CF41"/>
    <mergeCell ref="CG41:CI41"/>
    <mergeCell ref="CJ41:CZ41"/>
    <mergeCell ref="A47:AA47"/>
    <mergeCell ref="AB47:AG47"/>
    <mergeCell ref="AB49:AG49"/>
    <mergeCell ref="CJ56:CZ56"/>
    <mergeCell ref="AH52:AW52"/>
    <mergeCell ref="AH53:AW53"/>
    <mergeCell ref="CJ53:CZ53"/>
    <mergeCell ref="AX50:BM50"/>
    <mergeCell ref="BP55:CE55"/>
    <mergeCell ref="CJ55:CZ55"/>
    <mergeCell ref="BP56:CE56"/>
    <mergeCell ref="AH56:AW56"/>
    <mergeCell ref="A50:AA50"/>
    <mergeCell ref="AE50:AG50"/>
    <mergeCell ref="AX56:BM56"/>
    <mergeCell ref="AX60:BM60"/>
    <mergeCell ref="AH58:AW58"/>
    <mergeCell ref="AX58:BM58"/>
    <mergeCell ref="AH57:AW57"/>
    <mergeCell ref="AX59:BM59"/>
    <mergeCell ref="CJ59:CZ59"/>
    <mergeCell ref="BP59:CE59"/>
    <mergeCell ref="CJ58:CZ58"/>
    <mergeCell ref="AX57:BM57"/>
    <mergeCell ref="BP64:CE64"/>
    <mergeCell ref="CJ62:CZ62"/>
    <mergeCell ref="BP63:CE63"/>
    <mergeCell ref="CJ63:CZ63"/>
    <mergeCell ref="CJ57:CZ57"/>
    <mergeCell ref="BP57:CE57"/>
    <mergeCell ref="BP58:CE58"/>
    <mergeCell ref="BP60:CE60"/>
    <mergeCell ref="CJ60:CZ60"/>
    <mergeCell ref="BP69:CE69"/>
    <mergeCell ref="CJ65:CZ65"/>
    <mergeCell ref="BP65:CE65"/>
    <mergeCell ref="CJ61:CZ61"/>
    <mergeCell ref="CJ64:CZ64"/>
    <mergeCell ref="BP61:CE61"/>
    <mergeCell ref="BP62:CE62"/>
    <mergeCell ref="AX65:BM65"/>
    <mergeCell ref="CJ69:CZ69"/>
    <mergeCell ref="AX69:BM69"/>
    <mergeCell ref="BP66:CE66"/>
    <mergeCell ref="BP67:CE67"/>
    <mergeCell ref="CJ67:CZ67"/>
    <mergeCell ref="AX68:BM68"/>
    <mergeCell ref="BP68:CE68"/>
    <mergeCell ref="CJ68:CZ68"/>
    <mergeCell ref="AH63:AW63"/>
    <mergeCell ref="AH64:AW64"/>
    <mergeCell ref="AX64:BM64"/>
    <mergeCell ref="AX63:BM63"/>
    <mergeCell ref="AX62:BM62"/>
    <mergeCell ref="AX61:BM61"/>
    <mergeCell ref="AH62:AW62"/>
    <mergeCell ref="CJ70:CZ70"/>
    <mergeCell ref="AH66:AW66"/>
    <mergeCell ref="AX66:BM66"/>
    <mergeCell ref="CJ66:CZ66"/>
    <mergeCell ref="AH70:AW70"/>
    <mergeCell ref="AX71:BM71"/>
    <mergeCell ref="AX70:BM70"/>
    <mergeCell ref="AX67:BM67"/>
    <mergeCell ref="AH67:AW67"/>
    <mergeCell ref="CJ82:CZ82"/>
    <mergeCell ref="BP82:CE82"/>
    <mergeCell ref="BP81:CE81"/>
    <mergeCell ref="BP72:CE72"/>
    <mergeCell ref="BP83:CE83"/>
    <mergeCell ref="CJ71:CZ71"/>
    <mergeCell ref="BP71:CE71"/>
    <mergeCell ref="BP78:CE78"/>
    <mergeCell ref="CJ73:CZ73"/>
    <mergeCell ref="BP76:CE76"/>
    <mergeCell ref="BP91:CE91"/>
    <mergeCell ref="AX93:BM93"/>
    <mergeCell ref="AX92:BM92"/>
    <mergeCell ref="AX89:BM89"/>
    <mergeCell ref="AX88:BM88"/>
    <mergeCell ref="CJ72:CZ72"/>
    <mergeCell ref="CJ83:CZ83"/>
    <mergeCell ref="CJ80:CZ80"/>
    <mergeCell ref="BP80:CE80"/>
    <mergeCell ref="CJ81:CZ81"/>
    <mergeCell ref="AX94:BM94"/>
    <mergeCell ref="BP95:CE95"/>
    <mergeCell ref="BP93:CE93"/>
    <mergeCell ref="CJ87:CZ87"/>
    <mergeCell ref="BP89:CE89"/>
    <mergeCell ref="CJ89:CZ89"/>
    <mergeCell ref="CJ91:CZ91"/>
    <mergeCell ref="CJ93:CZ93"/>
    <mergeCell ref="BP87:CA87"/>
    <mergeCell ref="BP92:CE92"/>
    <mergeCell ref="AX95:BM95"/>
    <mergeCell ref="AX102:BM102"/>
    <mergeCell ref="CJ92:CZ92"/>
    <mergeCell ref="AX104:BM104"/>
    <mergeCell ref="AX103:BM103"/>
    <mergeCell ref="CJ103:CZ103"/>
    <mergeCell ref="CJ94:CZ94"/>
    <mergeCell ref="AX101:BM101"/>
    <mergeCell ref="CJ95:CZ95"/>
    <mergeCell ref="BP102:CE102"/>
    <mergeCell ref="BP94:CE94"/>
    <mergeCell ref="CJ105:CZ105"/>
    <mergeCell ref="CJ106:CZ106"/>
    <mergeCell ref="BP105:CE105"/>
    <mergeCell ref="BP103:CE103"/>
    <mergeCell ref="CJ104:CZ104"/>
    <mergeCell ref="CJ101:CZ101"/>
    <mergeCell ref="CJ102:CZ102"/>
    <mergeCell ref="BP101:CE101"/>
    <mergeCell ref="BP104:CE104"/>
    <mergeCell ref="AX106:BM106"/>
    <mergeCell ref="BP106:CE106"/>
    <mergeCell ref="AX105:BM105"/>
    <mergeCell ref="AX109:BM109"/>
    <mergeCell ref="CJ108:CZ108"/>
    <mergeCell ref="CJ107:CZ107"/>
    <mergeCell ref="BP108:CE108"/>
    <mergeCell ref="AX107:BM107"/>
    <mergeCell ref="BP107:CE107"/>
    <mergeCell ref="AX108:BM108"/>
    <mergeCell ref="CJ109:CZ109"/>
    <mergeCell ref="BP109:CE109"/>
    <mergeCell ref="CJ110:CZ110"/>
    <mergeCell ref="BP110:CE110"/>
    <mergeCell ref="CJ111:CZ111"/>
    <mergeCell ref="CJ112:CZ112"/>
    <mergeCell ref="BP112:CE112"/>
    <mergeCell ref="AX112:BM112"/>
    <mergeCell ref="AX114:BM114"/>
    <mergeCell ref="CJ115:CZ115"/>
    <mergeCell ref="BP115:CE115"/>
    <mergeCell ref="CJ114:CZ114"/>
    <mergeCell ref="BP111:CE111"/>
    <mergeCell ref="CJ113:CZ113"/>
    <mergeCell ref="BP113:CE113"/>
    <mergeCell ref="AX117:BM117"/>
    <mergeCell ref="AX116:BM116"/>
    <mergeCell ref="BP114:CE114"/>
    <mergeCell ref="AX115:BM115"/>
    <mergeCell ref="AH115:AW115"/>
    <mergeCell ref="AH114:AW114"/>
    <mergeCell ref="AH119:AW119"/>
    <mergeCell ref="AX119:BM119"/>
    <mergeCell ref="AH116:AW116"/>
    <mergeCell ref="AH117:AW117"/>
    <mergeCell ref="AH118:AW118"/>
    <mergeCell ref="CJ119:CZ119"/>
    <mergeCell ref="BP116:CE116"/>
    <mergeCell ref="CJ116:CZ116"/>
    <mergeCell ref="BP119:CE119"/>
    <mergeCell ref="BP117:CE117"/>
    <mergeCell ref="CJ118:CZ118"/>
    <mergeCell ref="CJ117:CZ117"/>
    <mergeCell ref="BP118:CE118"/>
    <mergeCell ref="AE114:AG114"/>
    <mergeCell ref="A115:AA115"/>
    <mergeCell ref="AE116:AG116"/>
    <mergeCell ref="A114:AA114"/>
    <mergeCell ref="AE115:AG115"/>
    <mergeCell ref="AE118:AG118"/>
    <mergeCell ref="AX118:BM118"/>
    <mergeCell ref="A119:AA119"/>
    <mergeCell ref="AE119:AG119"/>
    <mergeCell ref="A116:AA116"/>
    <mergeCell ref="A117:AA117"/>
    <mergeCell ref="AE117:AG117"/>
    <mergeCell ref="A118:AA118"/>
    <mergeCell ref="A113:AA113"/>
    <mergeCell ref="AE113:AG113"/>
    <mergeCell ref="AH113:AW113"/>
    <mergeCell ref="AX110:BM110"/>
    <mergeCell ref="A112:AA112"/>
    <mergeCell ref="AE112:AG112"/>
    <mergeCell ref="AH112:AW112"/>
    <mergeCell ref="AX111:BM111"/>
    <mergeCell ref="AH111:AW111"/>
    <mergeCell ref="AX113:BM113"/>
    <mergeCell ref="A109:AA109"/>
    <mergeCell ref="AE109:AG109"/>
    <mergeCell ref="AH109:AW109"/>
    <mergeCell ref="A110:AA110"/>
    <mergeCell ref="AE110:AG110"/>
    <mergeCell ref="AH110:AW110"/>
    <mergeCell ref="AE94:AG94"/>
    <mergeCell ref="AE89:AG89"/>
    <mergeCell ref="A108:AA108"/>
    <mergeCell ref="AE111:AG111"/>
    <mergeCell ref="A111:AA111"/>
    <mergeCell ref="A105:AA105"/>
    <mergeCell ref="A107:AA107"/>
    <mergeCell ref="AE107:AG107"/>
    <mergeCell ref="A106:AA106"/>
    <mergeCell ref="AE106:AG106"/>
    <mergeCell ref="AH106:AW106"/>
    <mergeCell ref="AE108:AG108"/>
    <mergeCell ref="AH108:AW108"/>
    <mergeCell ref="AH105:AW105"/>
    <mergeCell ref="AE105:AG105"/>
    <mergeCell ref="AH107:AW107"/>
    <mergeCell ref="AH95:AW95"/>
    <mergeCell ref="A81:AA81"/>
    <mergeCell ref="A84:AA84"/>
    <mergeCell ref="AH84:AW84"/>
    <mergeCell ref="AH85:AW85"/>
    <mergeCell ref="AE83:AG83"/>
    <mergeCell ref="A90:AA90"/>
    <mergeCell ref="AE82:AG82"/>
    <mergeCell ref="AH83:AW83"/>
    <mergeCell ref="AE95:AG95"/>
    <mergeCell ref="A91:AA91"/>
    <mergeCell ref="AE91:AG91"/>
    <mergeCell ref="A82:AA82"/>
    <mergeCell ref="AE88:AG88"/>
    <mergeCell ref="A85:AA85"/>
    <mergeCell ref="A87:AA87"/>
    <mergeCell ref="A83:AA83"/>
    <mergeCell ref="A103:AA103"/>
    <mergeCell ref="AE103:AG103"/>
    <mergeCell ref="A104:AA104"/>
    <mergeCell ref="A93:AA93"/>
    <mergeCell ref="AE104:AG104"/>
    <mergeCell ref="A95:AA95"/>
    <mergeCell ref="A102:AA102"/>
    <mergeCell ref="A101:AA101"/>
    <mergeCell ref="AE101:AG101"/>
    <mergeCell ref="AE102:AG102"/>
    <mergeCell ref="A89:AA89"/>
    <mergeCell ref="A76:AA76"/>
    <mergeCell ref="AE76:AG76"/>
    <mergeCell ref="A79:AA79"/>
    <mergeCell ref="AE79:AG79"/>
    <mergeCell ref="A77:AA77"/>
    <mergeCell ref="AE77:AG77"/>
    <mergeCell ref="AE78:AG78"/>
    <mergeCell ref="A78:AA78"/>
    <mergeCell ref="A86:AA86"/>
    <mergeCell ref="A72:AA72"/>
    <mergeCell ref="AH94:AW94"/>
    <mergeCell ref="AE92:AG92"/>
    <mergeCell ref="A80:AA80"/>
    <mergeCell ref="AE93:AG93"/>
    <mergeCell ref="A94:AA94"/>
    <mergeCell ref="A92:AA92"/>
    <mergeCell ref="AE81:AG81"/>
    <mergeCell ref="AE90:AG90"/>
    <mergeCell ref="A88:AA88"/>
    <mergeCell ref="AE71:AG71"/>
    <mergeCell ref="A66:AA66"/>
    <mergeCell ref="A62:AA62"/>
    <mergeCell ref="AH79:AW79"/>
    <mergeCell ref="A67:AA67"/>
    <mergeCell ref="AE66:AG66"/>
    <mergeCell ref="AE69:AG69"/>
    <mergeCell ref="AE70:AG70"/>
    <mergeCell ref="AE62:AG62"/>
    <mergeCell ref="AH71:AW71"/>
    <mergeCell ref="AH61:AW61"/>
    <mergeCell ref="AE80:AG80"/>
    <mergeCell ref="A68:AA68"/>
    <mergeCell ref="AE68:AG68"/>
    <mergeCell ref="AE67:AG67"/>
    <mergeCell ref="A63:AA63"/>
    <mergeCell ref="AE63:AG63"/>
    <mergeCell ref="AE64:AG64"/>
    <mergeCell ref="A73:AA73"/>
    <mergeCell ref="AE73:AG73"/>
    <mergeCell ref="AX42:BO42"/>
    <mergeCell ref="AH36:AW36"/>
    <mergeCell ref="AH59:AW59"/>
    <mergeCell ref="A61:AA61"/>
    <mergeCell ref="AE61:AG61"/>
    <mergeCell ref="A60:AA60"/>
    <mergeCell ref="AE60:AG60"/>
    <mergeCell ref="AH44:AW44"/>
    <mergeCell ref="AH45:AW45"/>
    <mergeCell ref="AH39:AW39"/>
    <mergeCell ref="AE54:AG54"/>
    <mergeCell ref="AE57:AG57"/>
    <mergeCell ref="AX37:BM37"/>
    <mergeCell ref="AX39:BO39"/>
    <mergeCell ref="AH43:AW43"/>
    <mergeCell ref="AH40:AW40"/>
    <mergeCell ref="AH47:AW47"/>
    <mergeCell ref="AH42:AW42"/>
    <mergeCell ref="AX41:BO41"/>
    <mergeCell ref="AX40:BO40"/>
    <mergeCell ref="A51:AA51"/>
    <mergeCell ref="AE53:AG53"/>
    <mergeCell ref="AE52:AG52"/>
    <mergeCell ref="A58:AA58"/>
    <mergeCell ref="AE58:AG58"/>
    <mergeCell ref="A59:AA59"/>
    <mergeCell ref="AE59:AG59"/>
    <mergeCell ref="A53:AA53"/>
    <mergeCell ref="A52:AA52"/>
    <mergeCell ref="A54:AA54"/>
    <mergeCell ref="AE51:AG51"/>
    <mergeCell ref="A56:AA56"/>
    <mergeCell ref="AE56:AG56"/>
    <mergeCell ref="AB36:AG36"/>
    <mergeCell ref="A37:AA37"/>
    <mergeCell ref="CJ86:CZ86"/>
    <mergeCell ref="CJ76:CZ76"/>
    <mergeCell ref="CJ79:CZ79"/>
    <mergeCell ref="A39:AA39"/>
    <mergeCell ref="A45:AA45"/>
    <mergeCell ref="A48:AA48"/>
    <mergeCell ref="AB48:AG48"/>
    <mergeCell ref="A40:AA40"/>
    <mergeCell ref="CJ84:CZ84"/>
    <mergeCell ref="CJ75:CZ75"/>
    <mergeCell ref="CJ77:CZ77"/>
    <mergeCell ref="CJ74:CZ74"/>
    <mergeCell ref="CJ78:CZ78"/>
    <mergeCell ref="A42:AA42"/>
    <mergeCell ref="AB42:AG42"/>
    <mergeCell ref="AH78:AW78"/>
    <mergeCell ref="AX78:BM78"/>
    <mergeCell ref="AH82:AW82"/>
    <mergeCell ref="AB39:AG39"/>
    <mergeCell ref="AB43:AG43"/>
    <mergeCell ref="A43:AA43"/>
    <mergeCell ref="A44:AA44"/>
    <mergeCell ref="AB40:AG40"/>
    <mergeCell ref="A55:AA55"/>
    <mergeCell ref="AE55:AG55"/>
    <mergeCell ref="AH104:AW104"/>
    <mergeCell ref="AH102:AW102"/>
    <mergeCell ref="AH103:AW103"/>
    <mergeCell ref="AH86:AW86"/>
    <mergeCell ref="AH92:AW92"/>
    <mergeCell ref="AH87:AW87"/>
    <mergeCell ref="AH93:AW93"/>
    <mergeCell ref="AH101:AW101"/>
    <mergeCell ref="AH89:AW89"/>
    <mergeCell ref="AH88:AW88"/>
    <mergeCell ref="AE72:AG72"/>
    <mergeCell ref="A69:AA69"/>
    <mergeCell ref="A71:AA71"/>
    <mergeCell ref="AB37:AG37"/>
    <mergeCell ref="AH37:AW37"/>
    <mergeCell ref="A64:AA64"/>
    <mergeCell ref="A46:AA46"/>
    <mergeCell ref="AB46:AG46"/>
    <mergeCell ref="AB44:AG44"/>
    <mergeCell ref="A57:AA57"/>
    <mergeCell ref="AB45:AG45"/>
    <mergeCell ref="A35:AA35"/>
    <mergeCell ref="AH65:AW65"/>
    <mergeCell ref="AH69:AW69"/>
    <mergeCell ref="AH72:AW72"/>
    <mergeCell ref="AB35:AG35"/>
    <mergeCell ref="A49:AA49"/>
    <mergeCell ref="AE65:AG65"/>
    <mergeCell ref="A65:AA65"/>
    <mergeCell ref="A70:AA70"/>
    <mergeCell ref="A36:AA36"/>
    <mergeCell ref="A75:AA75"/>
    <mergeCell ref="AE75:AG75"/>
    <mergeCell ref="AH75:AW75"/>
    <mergeCell ref="AX75:BM75"/>
    <mergeCell ref="BP75:CE75"/>
    <mergeCell ref="AH73:AW73"/>
    <mergeCell ref="AX73:BM73"/>
    <mergeCell ref="BP73:CE73"/>
    <mergeCell ref="A74:AA74"/>
    <mergeCell ref="AH68:AW68"/>
    <mergeCell ref="CJ90:CZ90"/>
    <mergeCell ref="CJ85:CZ85"/>
    <mergeCell ref="AX85:BJ85"/>
    <mergeCell ref="CJ88:CZ88"/>
    <mergeCell ref="AX86:BJ86"/>
    <mergeCell ref="BP86:CA86"/>
    <mergeCell ref="BP90:CE90"/>
    <mergeCell ref="BP88:CE88"/>
    <mergeCell ref="AX79:BM79"/>
    <mergeCell ref="BP85:CA85"/>
    <mergeCell ref="BP70:CE70"/>
    <mergeCell ref="AX72:BM72"/>
    <mergeCell ref="AX83:BM83"/>
    <mergeCell ref="AH91:AW91"/>
    <mergeCell ref="AX91:BM91"/>
    <mergeCell ref="AH90:AW90"/>
    <mergeCell ref="AX90:BM90"/>
    <mergeCell ref="AH74:AW74"/>
    <mergeCell ref="AX81:BM81"/>
    <mergeCell ref="AX84:BJ84"/>
    <mergeCell ref="AH76:AW76"/>
    <mergeCell ref="AX87:BJ87"/>
    <mergeCell ref="AH77:AW77"/>
    <mergeCell ref="AX80:BM80"/>
    <mergeCell ref="AX74:BM74"/>
    <mergeCell ref="AX82:BM82"/>
    <mergeCell ref="AX77:BM77"/>
    <mergeCell ref="AH80:AW80"/>
    <mergeCell ref="AH81:AW81"/>
    <mergeCell ref="A24:AA24"/>
    <mergeCell ref="AB24:AG24"/>
    <mergeCell ref="AH24:AW24"/>
    <mergeCell ref="A27:AA27"/>
    <mergeCell ref="AB27:AG27"/>
    <mergeCell ref="AX76:BM76"/>
    <mergeCell ref="A34:AA34"/>
    <mergeCell ref="AB34:AG34"/>
    <mergeCell ref="AH34:AW34"/>
    <mergeCell ref="AE74:AG74"/>
    <mergeCell ref="BP77:CE77"/>
    <mergeCell ref="BP79:CE79"/>
    <mergeCell ref="AX24:BM24"/>
    <mergeCell ref="BP27:CE27"/>
    <mergeCell ref="BP38:CE38"/>
    <mergeCell ref="AX35:BM35"/>
    <mergeCell ref="BP40:CF40"/>
    <mergeCell ref="BP74:CE74"/>
    <mergeCell ref="AX34:BM34"/>
    <mergeCell ref="BP34:CE34"/>
    <mergeCell ref="AH41:AW41"/>
    <mergeCell ref="CJ27:CZ27"/>
    <mergeCell ref="AH23:AW23"/>
    <mergeCell ref="AX23:BM23"/>
    <mergeCell ref="BP23:CE23"/>
    <mergeCell ref="CJ23:CZ23"/>
    <mergeCell ref="BP24:CE24"/>
    <mergeCell ref="CJ24:CZ24"/>
    <mergeCell ref="AH27:AW27"/>
    <mergeCell ref="AX27:BM27"/>
    <mergeCell ref="AE97:AG97"/>
    <mergeCell ref="CJ34:CZ34"/>
    <mergeCell ref="A38:AA38"/>
    <mergeCell ref="AB38:AG38"/>
    <mergeCell ref="AH38:AW38"/>
    <mergeCell ref="AX38:BM38"/>
    <mergeCell ref="BP97:CE97"/>
    <mergeCell ref="AX97:BM97"/>
    <mergeCell ref="A41:AA41"/>
    <mergeCell ref="AB41:AG41"/>
    <mergeCell ref="AH97:AW97"/>
    <mergeCell ref="BP84:CA84"/>
    <mergeCell ref="CJ97:CZ97"/>
    <mergeCell ref="A96:AA96"/>
    <mergeCell ref="AE96:AG96"/>
    <mergeCell ref="AH96:AW96"/>
    <mergeCell ref="AX96:BM96"/>
    <mergeCell ref="BP96:CE96"/>
    <mergeCell ref="CJ96:CZ96"/>
    <mergeCell ref="A97:AA97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23"/>
  <sheetViews>
    <sheetView zoomScaleSheetLayoutView="100" zoomScalePageLayoutView="0" workbookViewId="0" topLeftCell="E313">
      <selection activeCell="A287" sqref="A287:CT287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79" t="s">
        <v>231</v>
      </c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</row>
    <row r="2" spans="1:98" ht="19.5" customHeight="1" thickBot="1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</row>
    <row r="3" spans="1:98" ht="22.5" customHeight="1">
      <c r="A3" s="366" t="s">
        <v>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6" t="s">
        <v>213</v>
      </c>
      <c r="AK3" s="337"/>
      <c r="AL3" s="337"/>
      <c r="AM3" s="337"/>
      <c r="AN3" s="337"/>
      <c r="AO3" s="361"/>
      <c r="AP3" s="336" t="s">
        <v>44</v>
      </c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61"/>
      <c r="BB3" s="336" t="s">
        <v>38</v>
      </c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61"/>
      <c r="BT3" s="337"/>
      <c r="BU3" s="336" t="s">
        <v>27</v>
      </c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6" t="s">
        <v>187</v>
      </c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8"/>
    </row>
    <row r="4" spans="1:98" ht="43.5" customHeight="1" thickBot="1">
      <c r="A4" s="367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39"/>
      <c r="AK4" s="340"/>
      <c r="AL4" s="340"/>
      <c r="AM4" s="340"/>
      <c r="AN4" s="340"/>
      <c r="AO4" s="362"/>
      <c r="AP4" s="339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62"/>
      <c r="BB4" s="339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62"/>
      <c r="BT4" s="340"/>
      <c r="BU4" s="339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39"/>
      <c r="CJ4" s="340"/>
      <c r="CK4" s="340"/>
      <c r="CL4" s="340"/>
      <c r="CM4" s="340"/>
      <c r="CN4" s="340"/>
      <c r="CO4" s="340"/>
      <c r="CP4" s="340"/>
      <c r="CQ4" s="340"/>
      <c r="CR4" s="340"/>
      <c r="CS4" s="340"/>
      <c r="CT4" s="341"/>
    </row>
    <row r="5" spans="1:98" ht="11.25">
      <c r="A5" s="360">
        <v>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2">
        <v>2</v>
      </c>
      <c r="AK5" s="343"/>
      <c r="AL5" s="343"/>
      <c r="AM5" s="343"/>
      <c r="AN5" s="343"/>
      <c r="AO5" s="373"/>
      <c r="AP5" s="202">
        <v>3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5"/>
      <c r="BB5" s="202">
        <v>4</v>
      </c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5"/>
      <c r="BT5" s="57"/>
      <c r="BU5" s="202">
        <v>5</v>
      </c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342">
        <v>6</v>
      </c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4"/>
    </row>
    <row r="6" spans="1:98" ht="12" customHeight="1">
      <c r="A6" s="363" t="s">
        <v>122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8">
        <v>200</v>
      </c>
      <c r="AK6" s="368"/>
      <c r="AL6" s="368"/>
      <c r="AM6" s="48"/>
      <c r="AN6" s="48"/>
      <c r="AO6" s="48"/>
      <c r="AP6" s="176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8"/>
      <c r="BB6" s="22"/>
      <c r="BC6" s="21"/>
      <c r="BD6" s="21"/>
      <c r="BE6" s="21"/>
      <c r="BF6" s="21"/>
      <c r="BG6" s="21"/>
      <c r="BH6" s="143">
        <f>BH7</f>
        <v>26663262.81</v>
      </c>
      <c r="BI6" s="35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09">
        <f>BU7</f>
        <v>16903307.3</v>
      </c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09">
        <f>BH6-BU6</f>
        <v>9759955.509999998</v>
      </c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1"/>
    </row>
    <row r="7" spans="1:98" ht="27" customHeight="1">
      <c r="A7" s="369" t="s">
        <v>123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68">
        <v>200</v>
      </c>
      <c r="AK7" s="368"/>
      <c r="AL7" s="368"/>
      <c r="AM7" s="48"/>
      <c r="AN7" s="48"/>
      <c r="AO7" s="48"/>
      <c r="AP7" s="173" t="s">
        <v>124</v>
      </c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5"/>
      <c r="BB7" s="22"/>
      <c r="BC7" s="21"/>
      <c r="BD7" s="21"/>
      <c r="BE7" s="21"/>
      <c r="BF7" s="21"/>
      <c r="BG7" s="21"/>
      <c r="BH7" s="136">
        <f>BH8+BH108+BH117+BH136+BH171+BH244+BH315</f>
        <v>26663262.81</v>
      </c>
      <c r="BI7" s="141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09">
        <f>BU8+BU108+BU117+BU136+BU171+BU244+BU315</f>
        <v>16903307.3</v>
      </c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09">
        <f>BH7-BU7</f>
        <v>9759955.509999998</v>
      </c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1"/>
    </row>
    <row r="8" spans="1:98" ht="24" customHeight="1">
      <c r="A8" s="369" t="s">
        <v>125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68">
        <v>200</v>
      </c>
      <c r="AK8" s="368"/>
      <c r="AL8" s="368"/>
      <c r="AM8" s="48"/>
      <c r="AN8" s="48"/>
      <c r="AO8" s="48"/>
      <c r="AP8" s="173" t="s">
        <v>126</v>
      </c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22"/>
      <c r="BC8" s="21"/>
      <c r="BD8" s="21"/>
      <c r="BE8" s="21"/>
      <c r="BF8" s="21"/>
      <c r="BG8" s="21"/>
      <c r="BH8" s="136">
        <f>BB9+BH31+BH74+BH82</f>
        <v>4288500</v>
      </c>
      <c r="BI8" s="14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09">
        <f>BU9+BU31+BU74+BU82</f>
        <v>3309518.8200000003</v>
      </c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09">
        <f>BH8-BU8</f>
        <v>978981.1799999997</v>
      </c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1"/>
    </row>
    <row r="9" spans="1:188" s="80" customFormat="1" ht="62.25" customHeight="1">
      <c r="A9" s="267" t="s">
        <v>303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93" t="s">
        <v>32</v>
      </c>
      <c r="AK9" s="293"/>
      <c r="AL9" s="293"/>
      <c r="AM9" s="293"/>
      <c r="AN9" s="293"/>
      <c r="AO9" s="293"/>
      <c r="AP9" s="293" t="s">
        <v>127</v>
      </c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365">
        <f>BH10</f>
        <v>742000</v>
      </c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78"/>
      <c r="BU9" s="365">
        <f>BU10</f>
        <v>569072.41</v>
      </c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264">
        <f>BB9-BU9</f>
        <v>172927.58999999997</v>
      </c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6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</row>
    <row r="10" spans="1:188" s="24" customFormat="1" ht="66" customHeight="1">
      <c r="A10" s="226" t="s">
        <v>128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158" t="s">
        <v>32</v>
      </c>
      <c r="AK10" s="158"/>
      <c r="AL10" s="158"/>
      <c r="AM10" s="158"/>
      <c r="AN10" s="158"/>
      <c r="AO10" s="158"/>
      <c r="AP10" s="158" t="s">
        <v>129</v>
      </c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25"/>
      <c r="BC10" s="25"/>
      <c r="BD10" s="25"/>
      <c r="BE10" s="25"/>
      <c r="BF10" s="25"/>
      <c r="BG10" s="25"/>
      <c r="BH10" s="209">
        <f>BH11+BB22</f>
        <v>742000</v>
      </c>
      <c r="BI10" s="22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9">
        <f>BU11</f>
        <v>569072.41</v>
      </c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09">
        <f aca="true" t="shared" si="0" ref="CI10:CI20">BH10-BU10</f>
        <v>172927.58999999997</v>
      </c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5" customFormat="1" ht="23.25" customHeight="1">
      <c r="A11" s="371" t="s">
        <v>130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260" t="s">
        <v>32</v>
      </c>
      <c r="AK11" s="260"/>
      <c r="AL11" s="260"/>
      <c r="AM11" s="260"/>
      <c r="AN11" s="260"/>
      <c r="AO11" s="260"/>
      <c r="AP11" s="260" t="s">
        <v>131</v>
      </c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5"/>
      <c r="BC11" s="25"/>
      <c r="BD11" s="25"/>
      <c r="BE11" s="25"/>
      <c r="BF11" s="25"/>
      <c r="BG11" s="25"/>
      <c r="BH11" s="215">
        <f>BH12+BH17</f>
        <v>737000</v>
      </c>
      <c r="BI11" s="216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215">
        <f>BU12+BU17</f>
        <v>569072.41</v>
      </c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5">
        <f t="shared" si="0"/>
        <v>167927.58999999997</v>
      </c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8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</row>
    <row r="12" spans="1:188" s="83" customFormat="1" ht="29.25" customHeight="1">
      <c r="A12" s="237" t="s">
        <v>304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44" t="s">
        <v>32</v>
      </c>
      <c r="AK12" s="244"/>
      <c r="AL12" s="244"/>
      <c r="AM12" s="244"/>
      <c r="AN12" s="244"/>
      <c r="AO12" s="244"/>
      <c r="AP12" s="244" t="s">
        <v>305</v>
      </c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81"/>
      <c r="BC12" s="81"/>
      <c r="BD12" s="81"/>
      <c r="BE12" s="81"/>
      <c r="BF12" s="81"/>
      <c r="BG12" s="81"/>
      <c r="BH12" s="233">
        <f>BH13</f>
        <v>712000</v>
      </c>
      <c r="BI12" s="245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233">
        <f>BU13</f>
        <v>544153.0700000001</v>
      </c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3">
        <f t="shared" si="0"/>
        <v>167846.92999999993</v>
      </c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5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</row>
    <row r="13" spans="1:188" s="24" customFormat="1" ht="18" customHeight="1">
      <c r="A13" s="226" t="s">
        <v>132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158" t="s">
        <v>32</v>
      </c>
      <c r="AK13" s="158"/>
      <c r="AL13" s="158"/>
      <c r="AM13" s="158"/>
      <c r="AN13" s="158"/>
      <c r="AO13" s="158"/>
      <c r="AP13" s="158" t="s">
        <v>306</v>
      </c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26"/>
      <c r="BC13" s="26"/>
      <c r="BD13" s="26"/>
      <c r="BE13" s="26"/>
      <c r="BF13" s="26"/>
      <c r="BG13" s="26"/>
      <c r="BH13" s="209">
        <f>BH14</f>
        <v>712000</v>
      </c>
      <c r="BI13" s="221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9">
        <f>BU14</f>
        <v>544153.0700000001</v>
      </c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09">
        <f t="shared" si="0"/>
        <v>167846.92999999993</v>
      </c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81" t="s">
        <v>133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158" t="s">
        <v>32</v>
      </c>
      <c r="AK14" s="158"/>
      <c r="AL14" s="158"/>
      <c r="AM14" s="19"/>
      <c r="AN14" s="19"/>
      <c r="AO14" s="19"/>
      <c r="AP14" s="132" t="s">
        <v>307</v>
      </c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27"/>
      <c r="BC14" s="27"/>
      <c r="BD14" s="27"/>
      <c r="BE14" s="27"/>
      <c r="BF14" s="27"/>
      <c r="BG14" s="27"/>
      <c r="BH14" s="209">
        <f>BH15+BH16</f>
        <v>712000</v>
      </c>
      <c r="BI14" s="221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9">
        <f>BU15+BU16</f>
        <v>544153.0700000001</v>
      </c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09">
        <f t="shared" si="0"/>
        <v>167846.92999999993</v>
      </c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22" t="s">
        <v>134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158" t="s">
        <v>32</v>
      </c>
      <c r="AK15" s="158"/>
      <c r="AL15" s="158"/>
      <c r="AM15" s="19"/>
      <c r="AN15" s="19"/>
      <c r="AO15" s="19"/>
      <c r="AP15" s="132" t="s">
        <v>308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27"/>
      <c r="BC15" s="27"/>
      <c r="BD15" s="27"/>
      <c r="BE15" s="27"/>
      <c r="BF15" s="27"/>
      <c r="BG15" s="27"/>
      <c r="BH15" s="209">
        <v>546900</v>
      </c>
      <c r="BI15" s="221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9">
        <v>414073</v>
      </c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09">
        <f t="shared" si="0"/>
        <v>132827</v>
      </c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19" t="s">
        <v>136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158" t="s">
        <v>32</v>
      </c>
      <c r="AK16" s="158"/>
      <c r="AL16" s="158"/>
      <c r="AM16" s="19"/>
      <c r="AN16" s="19"/>
      <c r="AO16" s="19"/>
      <c r="AP16" s="132" t="s">
        <v>309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27"/>
      <c r="BC16" s="27"/>
      <c r="BD16" s="27"/>
      <c r="BE16" s="27"/>
      <c r="BF16" s="27"/>
      <c r="BG16" s="27"/>
      <c r="BH16" s="209">
        <v>165100</v>
      </c>
      <c r="BI16" s="221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9">
        <v>130080.07</v>
      </c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09">
        <f t="shared" si="0"/>
        <v>35019.92999999999</v>
      </c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3" customFormat="1" ht="33.75" customHeight="1">
      <c r="A17" s="237" t="s">
        <v>314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44" t="s">
        <v>32</v>
      </c>
      <c r="AK17" s="244"/>
      <c r="AL17" s="244"/>
      <c r="AM17" s="244"/>
      <c r="AN17" s="244"/>
      <c r="AO17" s="244"/>
      <c r="AP17" s="244" t="s">
        <v>310</v>
      </c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81"/>
      <c r="BC17" s="81"/>
      <c r="BD17" s="81"/>
      <c r="BE17" s="81"/>
      <c r="BF17" s="81"/>
      <c r="BG17" s="81"/>
      <c r="BH17" s="233">
        <f>BH19+BH21</f>
        <v>25000</v>
      </c>
      <c r="BI17" s="245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233">
        <f>BU19+BU21</f>
        <v>24919.34</v>
      </c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3">
        <f t="shared" si="0"/>
        <v>80.65999999999985</v>
      </c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5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</row>
    <row r="18" spans="1:188" s="24" customFormat="1" ht="18" customHeight="1">
      <c r="A18" s="226" t="s">
        <v>132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158" t="s">
        <v>32</v>
      </c>
      <c r="AK18" s="158"/>
      <c r="AL18" s="158"/>
      <c r="AM18" s="158"/>
      <c r="AN18" s="158"/>
      <c r="AO18" s="158"/>
      <c r="AP18" s="158" t="s">
        <v>313</v>
      </c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26"/>
      <c r="BC18" s="26"/>
      <c r="BD18" s="26"/>
      <c r="BE18" s="26"/>
      <c r="BF18" s="26"/>
      <c r="BG18" s="26"/>
      <c r="BH18" s="209">
        <f>BH19+BB34</f>
        <v>19200</v>
      </c>
      <c r="BI18" s="2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9">
        <f>BU19</f>
        <v>19140</v>
      </c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09">
        <f t="shared" si="0"/>
        <v>60</v>
      </c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281" t="s">
        <v>133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158" t="s">
        <v>32</v>
      </c>
      <c r="AK19" s="158"/>
      <c r="AL19" s="158"/>
      <c r="AM19" s="19"/>
      <c r="AN19" s="19"/>
      <c r="AO19" s="19"/>
      <c r="AP19" s="132" t="s">
        <v>312</v>
      </c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27"/>
      <c r="BC19" s="27"/>
      <c r="BD19" s="27"/>
      <c r="BE19" s="27"/>
      <c r="BF19" s="27"/>
      <c r="BG19" s="27"/>
      <c r="BH19" s="209">
        <f>BH20+BH26</f>
        <v>19200</v>
      </c>
      <c r="BI19" s="221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9">
        <f>BU20+BU26</f>
        <v>19140</v>
      </c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09">
        <f t="shared" si="0"/>
        <v>60</v>
      </c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22" t="s">
        <v>135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158" t="s">
        <v>32</v>
      </c>
      <c r="AK20" s="158"/>
      <c r="AL20" s="158"/>
      <c r="AM20" s="19"/>
      <c r="AN20" s="19"/>
      <c r="AO20" s="19"/>
      <c r="AP20" s="132" t="s">
        <v>311</v>
      </c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27"/>
      <c r="BC20" s="27"/>
      <c r="BD20" s="27"/>
      <c r="BE20" s="27"/>
      <c r="BF20" s="27"/>
      <c r="BG20" s="27"/>
      <c r="BH20" s="209">
        <v>19200</v>
      </c>
      <c r="BI20" s="221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9">
        <v>19140</v>
      </c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09">
        <f t="shared" si="0"/>
        <v>60</v>
      </c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19" t="s">
        <v>136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158" t="s">
        <v>32</v>
      </c>
      <c r="AK21" s="158"/>
      <c r="AL21" s="158"/>
      <c r="AM21" s="19"/>
      <c r="AN21" s="19"/>
      <c r="AO21" s="19"/>
      <c r="AP21" s="132" t="s">
        <v>593</v>
      </c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27"/>
      <c r="BC21" s="27"/>
      <c r="BD21" s="27"/>
      <c r="BE21" s="27"/>
      <c r="BF21" s="27"/>
      <c r="BG21" s="27"/>
      <c r="BH21" s="209">
        <v>5800</v>
      </c>
      <c r="BI21" s="221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9">
        <v>5779.34</v>
      </c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09">
        <f>BH21-BU21</f>
        <v>20.659999999999854</v>
      </c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6" customFormat="1" ht="18" customHeight="1">
      <c r="A22" s="299" t="s">
        <v>140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4" t="s">
        <v>32</v>
      </c>
      <c r="AK22" s="244"/>
      <c r="AL22" s="244"/>
      <c r="AM22" s="244"/>
      <c r="AN22" s="244"/>
      <c r="AO22" s="244"/>
      <c r="AP22" s="302" t="s">
        <v>315</v>
      </c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230">
        <f>BB23+BB27</f>
        <v>5000</v>
      </c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74"/>
      <c r="BU22" s="230">
        <f>BU23+BU27</f>
        <v>0</v>
      </c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3">
        <f aca="true" t="shared" si="1" ref="CI22:CI30">BB22-BU22</f>
        <v>5000</v>
      </c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5"/>
    </row>
    <row r="23" spans="1:98" s="89" customFormat="1" ht="27.75" customHeight="1">
      <c r="A23" s="286" t="s">
        <v>314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300" t="s">
        <v>32</v>
      </c>
      <c r="AK23" s="300"/>
      <c r="AL23" s="300"/>
      <c r="AM23" s="300"/>
      <c r="AN23" s="300"/>
      <c r="AO23" s="300"/>
      <c r="AP23" s="297" t="s">
        <v>316</v>
      </c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8">
        <f>BB24</f>
        <v>2000</v>
      </c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69"/>
      <c r="BU23" s="298">
        <f>BU24</f>
        <v>0</v>
      </c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4">
        <f t="shared" si="1"/>
        <v>2000</v>
      </c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6"/>
    </row>
    <row r="24" spans="1:98" s="68" customFormat="1" ht="18" customHeight="1">
      <c r="A24" s="222" t="s">
        <v>132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158" t="s">
        <v>32</v>
      </c>
      <c r="AK24" s="158"/>
      <c r="AL24" s="158"/>
      <c r="AM24" s="158"/>
      <c r="AN24" s="158"/>
      <c r="AO24" s="158"/>
      <c r="AP24" s="132" t="s">
        <v>317</v>
      </c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231">
        <f>BB25</f>
        <v>2000</v>
      </c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0"/>
      <c r="BU24" s="231">
        <f>BU25</f>
        <v>0</v>
      </c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09">
        <f t="shared" si="1"/>
        <v>2000</v>
      </c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1"/>
    </row>
    <row r="25" spans="1:98" s="68" customFormat="1" ht="27.75" customHeight="1">
      <c r="A25" s="281" t="s">
        <v>133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158" t="s">
        <v>32</v>
      </c>
      <c r="AK25" s="158"/>
      <c r="AL25" s="158"/>
      <c r="AM25" s="158"/>
      <c r="AN25" s="158"/>
      <c r="AO25" s="158"/>
      <c r="AP25" s="132" t="s">
        <v>318</v>
      </c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231">
        <f>BB26</f>
        <v>2000</v>
      </c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0"/>
      <c r="BU25" s="231">
        <f>BU26</f>
        <v>0</v>
      </c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09">
        <f t="shared" si="1"/>
        <v>2000</v>
      </c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1"/>
    </row>
    <row r="26" spans="1:98" s="68" customFormat="1" ht="18" customHeight="1">
      <c r="A26" s="222" t="s">
        <v>135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158" t="s">
        <v>32</v>
      </c>
      <c r="AK26" s="158"/>
      <c r="AL26" s="158"/>
      <c r="AM26" s="158"/>
      <c r="AN26" s="158"/>
      <c r="AO26" s="158"/>
      <c r="AP26" s="132" t="s">
        <v>319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231">
        <v>2000</v>
      </c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0"/>
      <c r="BU26" s="231">
        <v>0</v>
      </c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09">
        <f t="shared" si="1"/>
        <v>2000</v>
      </c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1"/>
    </row>
    <row r="27" spans="1:98" s="89" customFormat="1" ht="40.5" customHeight="1">
      <c r="A27" s="281" t="s">
        <v>322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301"/>
      <c r="AJ27" s="300" t="s">
        <v>32</v>
      </c>
      <c r="AK27" s="300"/>
      <c r="AL27" s="300"/>
      <c r="AM27" s="300"/>
      <c r="AN27" s="300"/>
      <c r="AO27" s="300"/>
      <c r="AP27" s="297" t="s">
        <v>320</v>
      </c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8">
        <f>BB28</f>
        <v>3000</v>
      </c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69"/>
      <c r="BU27" s="298">
        <f>BU28</f>
        <v>0</v>
      </c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4">
        <f t="shared" si="1"/>
        <v>3000</v>
      </c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6"/>
    </row>
    <row r="28" spans="1:98" s="68" customFormat="1" ht="18" customHeight="1">
      <c r="A28" s="222" t="s">
        <v>132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158" t="s">
        <v>32</v>
      </c>
      <c r="AK28" s="158"/>
      <c r="AL28" s="158"/>
      <c r="AM28" s="158"/>
      <c r="AN28" s="158"/>
      <c r="AO28" s="158"/>
      <c r="AP28" s="132" t="s">
        <v>321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231">
        <f>BB29</f>
        <v>3000</v>
      </c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0"/>
      <c r="BU28" s="231">
        <f>BU29</f>
        <v>0</v>
      </c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09">
        <f t="shared" si="1"/>
        <v>3000</v>
      </c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1"/>
    </row>
    <row r="29" spans="1:98" s="68" customFormat="1" ht="18" customHeight="1">
      <c r="A29" s="222" t="s">
        <v>221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158" t="s">
        <v>32</v>
      </c>
      <c r="AK29" s="158"/>
      <c r="AL29" s="158"/>
      <c r="AM29" s="158"/>
      <c r="AN29" s="158"/>
      <c r="AO29" s="158"/>
      <c r="AP29" s="132" t="s">
        <v>324</v>
      </c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231">
        <f>BB30</f>
        <v>3000</v>
      </c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0"/>
      <c r="BU29" s="231">
        <f>BU30</f>
        <v>0</v>
      </c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09">
        <f t="shared" si="1"/>
        <v>3000</v>
      </c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1"/>
    </row>
    <row r="30" spans="1:98" s="68" customFormat="1" ht="18" customHeight="1">
      <c r="A30" s="222" t="s">
        <v>137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158" t="s">
        <v>32</v>
      </c>
      <c r="AK30" s="158"/>
      <c r="AL30" s="158"/>
      <c r="AM30" s="158"/>
      <c r="AN30" s="158"/>
      <c r="AO30" s="158"/>
      <c r="AP30" s="132" t="s">
        <v>323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231">
        <v>3000</v>
      </c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0"/>
      <c r="BU30" s="231">
        <v>0</v>
      </c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09">
        <f t="shared" si="1"/>
        <v>3000</v>
      </c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1"/>
    </row>
    <row r="31" spans="1:98" s="79" customFormat="1" ht="99.75" customHeight="1">
      <c r="A31" s="267" t="s">
        <v>325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93" t="s">
        <v>32</v>
      </c>
      <c r="AK31" s="293"/>
      <c r="AL31" s="293"/>
      <c r="AM31" s="86"/>
      <c r="AN31" s="86"/>
      <c r="AO31" s="86"/>
      <c r="AP31" s="290" t="s">
        <v>138</v>
      </c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2"/>
      <c r="BB31" s="87"/>
      <c r="BC31" s="87"/>
      <c r="BD31" s="87"/>
      <c r="BE31" s="87"/>
      <c r="BF31" s="87"/>
      <c r="BG31" s="87"/>
      <c r="BH31" s="273">
        <f>BH32+BH68</f>
        <v>2868200</v>
      </c>
      <c r="BI31" s="274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273">
        <f>BU32+BU68</f>
        <v>2136227.91</v>
      </c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64">
        <f aca="true" t="shared" si="2" ref="CI31:CI38">BH31-BU31</f>
        <v>731972.0899999999</v>
      </c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6"/>
    </row>
    <row r="32" spans="1:98" ht="61.5" customHeight="1">
      <c r="A32" s="226" t="s">
        <v>128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158" t="s">
        <v>32</v>
      </c>
      <c r="AK32" s="158"/>
      <c r="AL32" s="158"/>
      <c r="AM32" s="19"/>
      <c r="AN32" s="19"/>
      <c r="AO32" s="19"/>
      <c r="AP32" s="206" t="s">
        <v>139</v>
      </c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8"/>
      <c r="BB32" s="28"/>
      <c r="BC32" s="28"/>
      <c r="BD32" s="28"/>
      <c r="BE32" s="28"/>
      <c r="BF32" s="28"/>
      <c r="BG32" s="28"/>
      <c r="BH32" s="209">
        <f>BH33</f>
        <v>2868000</v>
      </c>
      <c r="BI32" s="221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09">
        <f>BU33</f>
        <v>2136027.91</v>
      </c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09">
        <f t="shared" si="2"/>
        <v>731972.0899999999</v>
      </c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1"/>
    </row>
    <row r="33" spans="1:98" ht="18" customHeight="1">
      <c r="A33" s="288" t="s">
        <v>140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58" t="s">
        <v>32</v>
      </c>
      <c r="AK33" s="158"/>
      <c r="AL33" s="158"/>
      <c r="AM33" s="19"/>
      <c r="AN33" s="19"/>
      <c r="AO33" s="19"/>
      <c r="AP33" s="206" t="s">
        <v>141</v>
      </c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8"/>
      <c r="BB33" s="28"/>
      <c r="BC33" s="28"/>
      <c r="BD33" s="28"/>
      <c r="BE33" s="28"/>
      <c r="BF33" s="28"/>
      <c r="BG33" s="28"/>
      <c r="BH33" s="209">
        <f>BH34+BB39+BH44+BH51+BH65+BH5+BH61</f>
        <v>2868000</v>
      </c>
      <c r="BI33" s="22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09">
        <f>BU34+BU39+BU44+BU51+BU65+BU61</f>
        <v>2136027.91</v>
      </c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09">
        <f t="shared" si="2"/>
        <v>731972.0899999999</v>
      </c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1"/>
    </row>
    <row r="34" spans="1:98" s="75" customFormat="1" ht="27" customHeight="1">
      <c r="A34" s="237" t="s">
        <v>304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44" t="s">
        <v>32</v>
      </c>
      <c r="AK34" s="244"/>
      <c r="AL34" s="244"/>
      <c r="AM34" s="70"/>
      <c r="AN34" s="70"/>
      <c r="AO34" s="70"/>
      <c r="AP34" s="283" t="s">
        <v>326</v>
      </c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5"/>
      <c r="BB34" s="71"/>
      <c r="BC34" s="71"/>
      <c r="BD34" s="71"/>
      <c r="BE34" s="71"/>
      <c r="BF34" s="71"/>
      <c r="BG34" s="71"/>
      <c r="BH34" s="233">
        <f>BH35</f>
        <v>2227600</v>
      </c>
      <c r="BI34" s="245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233">
        <f>BU35</f>
        <v>1678952.95</v>
      </c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3">
        <f t="shared" si="2"/>
        <v>548647.05</v>
      </c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5"/>
    </row>
    <row r="35" spans="1:98" ht="18" customHeight="1">
      <c r="A35" s="226" t="s">
        <v>132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158" t="s">
        <v>32</v>
      </c>
      <c r="AK35" s="158"/>
      <c r="AL35" s="158"/>
      <c r="AM35" s="19"/>
      <c r="AN35" s="19"/>
      <c r="AO35" s="19"/>
      <c r="AP35" s="206" t="s">
        <v>327</v>
      </c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8"/>
      <c r="BB35" s="28"/>
      <c r="BC35" s="28"/>
      <c r="BD35" s="28"/>
      <c r="BE35" s="28"/>
      <c r="BF35" s="28"/>
      <c r="BG35" s="28"/>
      <c r="BH35" s="209">
        <f>BH36</f>
        <v>2227600</v>
      </c>
      <c r="BI35" s="221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09">
        <f>BU36</f>
        <v>1678952.95</v>
      </c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09">
        <f t="shared" si="2"/>
        <v>548647.05</v>
      </c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1"/>
    </row>
    <row r="36" spans="1:188" s="24" customFormat="1" ht="24" customHeight="1">
      <c r="A36" s="286" t="s">
        <v>133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158" t="s">
        <v>32</v>
      </c>
      <c r="AK36" s="158"/>
      <c r="AL36" s="158"/>
      <c r="AM36" s="19"/>
      <c r="AN36" s="19"/>
      <c r="AO36" s="19"/>
      <c r="AP36" s="206" t="s">
        <v>328</v>
      </c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8"/>
      <c r="BB36" s="28"/>
      <c r="BC36" s="28"/>
      <c r="BD36" s="28"/>
      <c r="BE36" s="28"/>
      <c r="BF36" s="28"/>
      <c r="BG36" s="28"/>
      <c r="BH36" s="209">
        <f>SUM(BH37+BH38)</f>
        <v>2227600</v>
      </c>
      <c r="BI36" s="221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09">
        <f>SUM(BU37+BU38)</f>
        <v>1678952.95</v>
      </c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09">
        <f t="shared" si="2"/>
        <v>548647.05</v>
      </c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75" t="s">
        <v>134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158" t="s">
        <v>32</v>
      </c>
      <c r="AK37" s="158"/>
      <c r="AL37" s="158"/>
      <c r="AM37" s="19"/>
      <c r="AN37" s="19"/>
      <c r="AO37" s="19"/>
      <c r="AP37" s="206" t="s">
        <v>329</v>
      </c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8"/>
      <c r="BB37" s="28"/>
      <c r="BC37" s="28"/>
      <c r="BD37" s="28"/>
      <c r="BE37" s="28"/>
      <c r="BF37" s="28"/>
      <c r="BG37" s="28"/>
      <c r="BH37" s="209">
        <v>1710900</v>
      </c>
      <c r="BI37" s="221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09">
        <v>1286451.26</v>
      </c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09">
        <f t="shared" si="2"/>
        <v>424448.74</v>
      </c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26" t="s">
        <v>136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158" t="s">
        <v>32</v>
      </c>
      <c r="AK38" s="158"/>
      <c r="AL38" s="158"/>
      <c r="AM38" s="19"/>
      <c r="AN38" s="19"/>
      <c r="AO38" s="19"/>
      <c r="AP38" s="206" t="s">
        <v>330</v>
      </c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8"/>
      <c r="BB38" s="28"/>
      <c r="BC38" s="28"/>
      <c r="BD38" s="28"/>
      <c r="BE38" s="28"/>
      <c r="BF38" s="28"/>
      <c r="BG38" s="28"/>
      <c r="BH38" s="209">
        <v>516700</v>
      </c>
      <c r="BI38" s="221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09">
        <v>392501.69</v>
      </c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09">
        <f t="shared" si="2"/>
        <v>124198.31</v>
      </c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6" customFormat="1" ht="36" customHeight="1">
      <c r="A39" s="237" t="s">
        <v>314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44" t="s">
        <v>32</v>
      </c>
      <c r="AK39" s="244"/>
      <c r="AL39" s="244"/>
      <c r="AM39" s="244"/>
      <c r="AN39" s="244"/>
      <c r="AO39" s="244"/>
      <c r="AP39" s="302" t="s">
        <v>331</v>
      </c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230">
        <f>BB40</f>
        <v>93100</v>
      </c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74"/>
      <c r="BU39" s="230">
        <f>BU40</f>
        <v>75184.35</v>
      </c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3">
        <f>BB39-BU39</f>
        <v>17915.649999999994</v>
      </c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5"/>
    </row>
    <row r="40" spans="1:98" s="68" customFormat="1" ht="18" customHeight="1">
      <c r="A40" s="222" t="s">
        <v>132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158" t="s">
        <v>32</v>
      </c>
      <c r="AK40" s="158"/>
      <c r="AL40" s="158"/>
      <c r="AM40" s="158"/>
      <c r="AN40" s="158"/>
      <c r="AO40" s="158"/>
      <c r="AP40" s="132" t="s">
        <v>332</v>
      </c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231">
        <f>BB41</f>
        <v>93100</v>
      </c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0"/>
      <c r="BU40" s="231">
        <f>BU41</f>
        <v>75184.35</v>
      </c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09">
        <f>BB40-BU40</f>
        <v>17915.649999999994</v>
      </c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1"/>
    </row>
    <row r="41" spans="1:98" s="68" customFormat="1" ht="27.75" customHeight="1">
      <c r="A41" s="281" t="s">
        <v>133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158" t="s">
        <v>32</v>
      </c>
      <c r="AK41" s="158"/>
      <c r="AL41" s="158"/>
      <c r="AM41" s="158"/>
      <c r="AN41" s="158"/>
      <c r="AO41" s="158"/>
      <c r="AP41" s="132" t="s">
        <v>333</v>
      </c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231">
        <f>BB42+BH43</f>
        <v>93100</v>
      </c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0"/>
      <c r="BU41" s="231">
        <f>BU42+BU43</f>
        <v>75184.35</v>
      </c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09">
        <f>BB41-BU41</f>
        <v>17915.649999999994</v>
      </c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1"/>
    </row>
    <row r="42" spans="1:98" s="68" customFormat="1" ht="18" customHeight="1">
      <c r="A42" s="222" t="s">
        <v>135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158" t="s">
        <v>32</v>
      </c>
      <c r="AK42" s="158"/>
      <c r="AL42" s="158"/>
      <c r="AM42" s="158"/>
      <c r="AN42" s="158"/>
      <c r="AO42" s="158"/>
      <c r="AP42" s="132" t="s">
        <v>334</v>
      </c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231">
        <v>72400</v>
      </c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0"/>
      <c r="BU42" s="231">
        <v>57792</v>
      </c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09">
        <f>BB42-BU42</f>
        <v>14608</v>
      </c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1"/>
    </row>
    <row r="43" spans="1:188" s="24" customFormat="1" ht="25.5" customHeight="1">
      <c r="A43" s="226" t="s">
        <v>136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158" t="s">
        <v>32</v>
      </c>
      <c r="AK43" s="158"/>
      <c r="AL43" s="158"/>
      <c r="AM43" s="19"/>
      <c r="AN43" s="19"/>
      <c r="AO43" s="19"/>
      <c r="AP43" s="206" t="s">
        <v>594</v>
      </c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8"/>
      <c r="BB43" s="28"/>
      <c r="BC43" s="28"/>
      <c r="BD43" s="28"/>
      <c r="BE43" s="28"/>
      <c r="BF43" s="28"/>
      <c r="BG43" s="28"/>
      <c r="BH43" s="209">
        <v>20700</v>
      </c>
      <c r="BI43" s="22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09">
        <v>17392.35</v>
      </c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09">
        <f>BH43-BU43</f>
        <v>3307.6500000000015</v>
      </c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37" t="s">
        <v>335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44" t="s">
        <v>32</v>
      </c>
      <c r="AK44" s="244"/>
      <c r="AL44" s="244"/>
      <c r="AM44" s="244"/>
      <c r="AN44" s="244"/>
      <c r="AO44" s="244"/>
      <c r="AP44" s="244" t="s">
        <v>336</v>
      </c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71"/>
      <c r="BC44" s="71"/>
      <c r="BD44" s="71"/>
      <c r="BE44" s="71"/>
      <c r="BF44" s="71"/>
      <c r="BG44" s="71"/>
      <c r="BH44" s="233">
        <f>BH45+BH49</f>
        <v>195900</v>
      </c>
      <c r="BI44" s="245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233">
        <f>BU45+BU49</f>
        <v>117996.13</v>
      </c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3">
        <f>CI45</f>
        <v>77883.87</v>
      </c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5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22" t="s">
        <v>132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375" t="s">
        <v>32</v>
      </c>
      <c r="AK45" s="375"/>
      <c r="AL45" s="375"/>
      <c r="AM45" s="375"/>
      <c r="AN45" s="375"/>
      <c r="AO45" s="375"/>
      <c r="AP45" s="375" t="s">
        <v>337</v>
      </c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28"/>
      <c r="BC45" s="28"/>
      <c r="BD45" s="28"/>
      <c r="BE45" s="28"/>
      <c r="BF45" s="28"/>
      <c r="BG45" s="28"/>
      <c r="BH45" s="279">
        <f>BH46</f>
        <v>184900</v>
      </c>
      <c r="BI45" s="280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79">
        <f>BU46</f>
        <v>107016.13</v>
      </c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209">
        <f>CI46</f>
        <v>77883.87</v>
      </c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22" t="s">
        <v>221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158" t="s">
        <v>32</v>
      </c>
      <c r="AK46" s="158"/>
      <c r="AL46" s="158"/>
      <c r="AM46" s="158"/>
      <c r="AN46" s="158"/>
      <c r="AO46" s="158"/>
      <c r="AP46" s="158" t="s">
        <v>338</v>
      </c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28"/>
      <c r="BC46" s="28"/>
      <c r="BD46" s="28"/>
      <c r="BE46" s="28"/>
      <c r="BF46" s="28"/>
      <c r="BG46" s="28"/>
      <c r="BH46" s="209">
        <f>BH47+BH48</f>
        <v>184900</v>
      </c>
      <c r="BI46" s="221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09">
        <f>BU47+BU48</f>
        <v>107016.13</v>
      </c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09">
        <f>CI47+CI48</f>
        <v>77883.87</v>
      </c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75" t="s">
        <v>142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375" t="s">
        <v>32</v>
      </c>
      <c r="AK47" s="375"/>
      <c r="AL47" s="375"/>
      <c r="AM47" s="375"/>
      <c r="AN47" s="375"/>
      <c r="AO47" s="375"/>
      <c r="AP47" s="375" t="s">
        <v>339</v>
      </c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28"/>
      <c r="BC47" s="28"/>
      <c r="BD47" s="28"/>
      <c r="BE47" s="28"/>
      <c r="BF47" s="28"/>
      <c r="BG47" s="28"/>
      <c r="BH47" s="279">
        <v>45600</v>
      </c>
      <c r="BI47" s="280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79">
        <v>18894.83</v>
      </c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209">
        <f aca="true" t="shared" si="3" ref="CI47:CI59">BH47-BU47</f>
        <v>26705.17</v>
      </c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75" t="s">
        <v>137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158" t="s">
        <v>32</v>
      </c>
      <c r="AK48" s="158"/>
      <c r="AL48" s="158"/>
      <c r="AM48" s="158"/>
      <c r="AN48" s="158"/>
      <c r="AO48" s="158"/>
      <c r="AP48" s="158" t="s">
        <v>340</v>
      </c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28"/>
      <c r="BC48" s="28"/>
      <c r="BD48" s="28"/>
      <c r="BE48" s="28"/>
      <c r="BF48" s="28"/>
      <c r="BG48" s="28"/>
      <c r="BH48" s="231">
        <v>139300</v>
      </c>
      <c r="BI48" s="231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31">
        <v>88121.3</v>
      </c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09">
        <f t="shared" si="3"/>
        <v>51178.7</v>
      </c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26" t="s">
        <v>277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158" t="s">
        <v>32</v>
      </c>
      <c r="AK49" s="158"/>
      <c r="AL49" s="158"/>
      <c r="AM49" s="158"/>
      <c r="AN49" s="158"/>
      <c r="AO49" s="158"/>
      <c r="AP49" s="158" t="s">
        <v>649</v>
      </c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28"/>
      <c r="BC49" s="28"/>
      <c r="BD49" s="28"/>
      <c r="BE49" s="28"/>
      <c r="BF49" s="28"/>
      <c r="BG49" s="28"/>
      <c r="BH49" s="228">
        <f>BH50</f>
        <v>11000</v>
      </c>
      <c r="BI49" s="2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09">
        <f>BU50</f>
        <v>10980</v>
      </c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09">
        <f>BH49-BU49</f>
        <v>20</v>
      </c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226" t="s">
        <v>146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158" t="s">
        <v>32</v>
      </c>
      <c r="AK50" s="158"/>
      <c r="AL50" s="158"/>
      <c r="AM50" s="158"/>
      <c r="AN50" s="158"/>
      <c r="AO50" s="158"/>
      <c r="AP50" s="158" t="s">
        <v>650</v>
      </c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28"/>
      <c r="BC50" s="28"/>
      <c r="BD50" s="28"/>
      <c r="BE50" s="28"/>
      <c r="BF50" s="28"/>
      <c r="BG50" s="28"/>
      <c r="BH50" s="209">
        <v>11000</v>
      </c>
      <c r="BI50" s="221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09">
        <v>10980</v>
      </c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09">
        <f>BH50-BU50</f>
        <v>20</v>
      </c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48" customHeight="1">
      <c r="A51" s="376" t="s">
        <v>322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8"/>
      <c r="AJ51" s="278" t="s">
        <v>32</v>
      </c>
      <c r="AK51" s="278"/>
      <c r="AL51" s="278"/>
      <c r="AM51" s="278"/>
      <c r="AN51" s="278"/>
      <c r="AO51" s="278"/>
      <c r="AP51" s="236" t="s">
        <v>341</v>
      </c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71"/>
      <c r="BC51" s="71"/>
      <c r="BD51" s="71"/>
      <c r="BE51" s="71"/>
      <c r="BF51" s="71"/>
      <c r="BG51" s="71"/>
      <c r="BH51" s="230">
        <f>BH52+BH58</f>
        <v>279900</v>
      </c>
      <c r="BI51" s="230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230">
        <f>BU52+BU58</f>
        <v>192741.14</v>
      </c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3">
        <f t="shared" si="3"/>
        <v>87158.85999999999</v>
      </c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5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5.5" customHeight="1">
      <c r="A52" s="226" t="s">
        <v>132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32" t="s">
        <v>32</v>
      </c>
      <c r="AK52" s="232"/>
      <c r="AL52" s="232"/>
      <c r="AM52" s="232"/>
      <c r="AN52" s="232"/>
      <c r="AO52" s="232"/>
      <c r="AP52" s="232" t="s">
        <v>342</v>
      </c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8"/>
      <c r="BC52" s="28"/>
      <c r="BD52" s="28"/>
      <c r="BE52" s="28"/>
      <c r="BF52" s="28"/>
      <c r="BG52" s="28"/>
      <c r="BH52" s="231">
        <f>BH53</f>
        <v>99800</v>
      </c>
      <c r="BI52" s="23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31">
        <f>BU53</f>
        <v>65831.89</v>
      </c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09">
        <f t="shared" si="3"/>
        <v>33968.11</v>
      </c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226" t="s">
        <v>221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32" t="s">
        <v>32</v>
      </c>
      <c r="AK53" s="232"/>
      <c r="AL53" s="232"/>
      <c r="AM53" s="232"/>
      <c r="AN53" s="232"/>
      <c r="AO53" s="232"/>
      <c r="AP53" s="232" t="s">
        <v>343</v>
      </c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8"/>
      <c r="BC53" s="28"/>
      <c r="BD53" s="28"/>
      <c r="BE53" s="28"/>
      <c r="BF53" s="28"/>
      <c r="BG53" s="28"/>
      <c r="BH53" s="231">
        <f>BH54+BH55+BH56+BH57</f>
        <v>99800</v>
      </c>
      <c r="BI53" s="231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31">
        <f>BU54+BU55+BU56+BU57</f>
        <v>65831.89</v>
      </c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09">
        <f t="shared" si="3"/>
        <v>33968.11</v>
      </c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2.5" customHeight="1">
      <c r="A54" s="226" t="s">
        <v>348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158" t="s">
        <v>32</v>
      </c>
      <c r="AK54" s="158"/>
      <c r="AL54" s="158"/>
      <c r="AM54" s="158"/>
      <c r="AN54" s="158"/>
      <c r="AO54" s="158"/>
      <c r="AP54" s="232" t="s">
        <v>344</v>
      </c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8"/>
      <c r="BC54" s="28"/>
      <c r="BD54" s="28"/>
      <c r="BE54" s="28"/>
      <c r="BF54" s="28"/>
      <c r="BG54" s="28"/>
      <c r="BH54" s="279">
        <v>30400</v>
      </c>
      <c r="BI54" s="280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79">
        <v>16498.55</v>
      </c>
      <c r="BV54" s="374"/>
      <c r="BW54" s="374"/>
      <c r="BX54" s="374"/>
      <c r="BY54" s="374"/>
      <c r="BZ54" s="374"/>
      <c r="CA54" s="374"/>
      <c r="CB54" s="374"/>
      <c r="CC54" s="374"/>
      <c r="CD54" s="374"/>
      <c r="CE54" s="374"/>
      <c r="CF54" s="374"/>
      <c r="CG54" s="374"/>
      <c r="CH54" s="374"/>
      <c r="CI54" s="209">
        <f t="shared" si="3"/>
        <v>13901.45</v>
      </c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7.75" customHeight="1">
      <c r="A55" s="226" t="s">
        <v>144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379"/>
      <c r="AJ55" s="158" t="s">
        <v>32</v>
      </c>
      <c r="AK55" s="158"/>
      <c r="AL55" s="158"/>
      <c r="AM55" s="158"/>
      <c r="AN55" s="158"/>
      <c r="AO55" s="158"/>
      <c r="AP55" s="232" t="s">
        <v>345</v>
      </c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8"/>
      <c r="BC55" s="28"/>
      <c r="BD55" s="28"/>
      <c r="BE55" s="28"/>
      <c r="BF55" s="28"/>
      <c r="BG55" s="28"/>
      <c r="BH55" s="209">
        <v>0</v>
      </c>
      <c r="BI55" s="221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29"/>
      <c r="BU55" s="209">
        <v>0</v>
      </c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09">
        <f t="shared" si="3"/>
        <v>0</v>
      </c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6.25" customHeight="1">
      <c r="A56" s="226" t="s">
        <v>243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379"/>
      <c r="AJ56" s="158" t="s">
        <v>32</v>
      </c>
      <c r="AK56" s="158"/>
      <c r="AL56" s="158"/>
      <c r="AM56" s="158"/>
      <c r="AN56" s="158"/>
      <c r="AO56" s="158"/>
      <c r="AP56" s="232" t="s">
        <v>346</v>
      </c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8"/>
      <c r="BC56" s="28"/>
      <c r="BD56" s="28"/>
      <c r="BE56" s="28"/>
      <c r="BF56" s="28"/>
      <c r="BG56" s="28"/>
      <c r="BH56" s="231">
        <v>25000</v>
      </c>
      <c r="BI56" s="231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09">
        <v>12150</v>
      </c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09">
        <f t="shared" si="3"/>
        <v>12850</v>
      </c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275" t="s">
        <v>137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158" t="s">
        <v>32</v>
      </c>
      <c r="AK57" s="158"/>
      <c r="AL57" s="158"/>
      <c r="AM57" s="158"/>
      <c r="AN57" s="158"/>
      <c r="AO57" s="158"/>
      <c r="AP57" s="232" t="s">
        <v>347</v>
      </c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8"/>
      <c r="BC57" s="28"/>
      <c r="BD57" s="28"/>
      <c r="BE57" s="28"/>
      <c r="BF57" s="28"/>
      <c r="BG57" s="28"/>
      <c r="BH57" s="231">
        <v>44400</v>
      </c>
      <c r="BI57" s="231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09">
        <v>37183.34</v>
      </c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09">
        <f t="shared" si="3"/>
        <v>7216.6600000000035</v>
      </c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4" customHeight="1">
      <c r="A58" s="226" t="s">
        <v>277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158" t="s">
        <v>32</v>
      </c>
      <c r="AK58" s="158"/>
      <c r="AL58" s="158"/>
      <c r="AM58" s="158"/>
      <c r="AN58" s="158"/>
      <c r="AO58" s="158"/>
      <c r="AP58" s="158" t="s">
        <v>349</v>
      </c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28"/>
      <c r="BC58" s="28"/>
      <c r="BD58" s="28"/>
      <c r="BE58" s="28"/>
      <c r="BF58" s="28"/>
      <c r="BG58" s="28"/>
      <c r="BH58" s="228">
        <f>BH60+BH59</f>
        <v>180100</v>
      </c>
      <c r="BI58" s="2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09">
        <f>BU60+BU59</f>
        <v>126909.25</v>
      </c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09">
        <f t="shared" si="3"/>
        <v>53190.75</v>
      </c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6.25" customHeight="1">
      <c r="A59" s="226" t="s">
        <v>145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158" t="s">
        <v>32</v>
      </c>
      <c r="AK59" s="158"/>
      <c r="AL59" s="158"/>
      <c r="AM59" s="158"/>
      <c r="AN59" s="158"/>
      <c r="AO59" s="158"/>
      <c r="AP59" s="158" t="s">
        <v>622</v>
      </c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28"/>
      <c r="BC59" s="28"/>
      <c r="BD59" s="28"/>
      <c r="BE59" s="28"/>
      <c r="BF59" s="28"/>
      <c r="BG59" s="28"/>
      <c r="BH59" s="209">
        <v>500</v>
      </c>
      <c r="BI59" s="22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09">
        <v>460</v>
      </c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09">
        <f t="shared" si="3"/>
        <v>40</v>
      </c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26" t="s">
        <v>146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158" t="s">
        <v>32</v>
      </c>
      <c r="AK60" s="158"/>
      <c r="AL60" s="158"/>
      <c r="AM60" s="158"/>
      <c r="AN60" s="158"/>
      <c r="AO60" s="158"/>
      <c r="AP60" s="158" t="s">
        <v>350</v>
      </c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28"/>
      <c r="BC60" s="28"/>
      <c r="BD60" s="28"/>
      <c r="BE60" s="28"/>
      <c r="BF60" s="28"/>
      <c r="BG60" s="28"/>
      <c r="BH60" s="209">
        <v>179600</v>
      </c>
      <c r="BI60" s="221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09">
        <v>126449.25</v>
      </c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09">
        <f aca="true" t="shared" si="4" ref="CI60:CI73">BH60-BU60</f>
        <v>53150.75</v>
      </c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83" customFormat="1" ht="25.5" customHeight="1">
      <c r="A61" s="237" t="s">
        <v>113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6" t="s">
        <v>32</v>
      </c>
      <c r="AK61" s="236"/>
      <c r="AL61" s="236"/>
      <c r="AM61" s="236"/>
      <c r="AN61" s="236"/>
      <c r="AO61" s="236"/>
      <c r="AP61" s="236" t="s">
        <v>575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71"/>
      <c r="BC61" s="71"/>
      <c r="BD61" s="71"/>
      <c r="BE61" s="71"/>
      <c r="BF61" s="71"/>
      <c r="BG61" s="71"/>
      <c r="BH61" s="230">
        <f>BH62</f>
        <v>3500</v>
      </c>
      <c r="BI61" s="230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230">
        <f>BU62</f>
        <v>3420</v>
      </c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3">
        <f t="shared" si="4"/>
        <v>80</v>
      </c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5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</row>
    <row r="62" spans="1:188" s="24" customFormat="1" ht="25.5" customHeight="1">
      <c r="A62" s="226" t="s">
        <v>132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32" t="s">
        <v>32</v>
      </c>
      <c r="AK62" s="232"/>
      <c r="AL62" s="232"/>
      <c r="AM62" s="232"/>
      <c r="AN62" s="232"/>
      <c r="AO62" s="232"/>
      <c r="AP62" s="232" t="s">
        <v>576</v>
      </c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8"/>
      <c r="BC62" s="28"/>
      <c r="BD62" s="28"/>
      <c r="BE62" s="28"/>
      <c r="BF62" s="28"/>
      <c r="BG62" s="28"/>
      <c r="BH62" s="231">
        <f>BH63</f>
        <v>3500</v>
      </c>
      <c r="BI62" s="23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31">
        <f>BU63</f>
        <v>3420</v>
      </c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09">
        <f t="shared" si="4"/>
        <v>80</v>
      </c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25.5" customHeight="1">
      <c r="A63" s="226" t="s">
        <v>257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32" t="s">
        <v>32</v>
      </c>
      <c r="AK63" s="232"/>
      <c r="AL63" s="232"/>
      <c r="AM63" s="232"/>
      <c r="AN63" s="232"/>
      <c r="AO63" s="232"/>
      <c r="AP63" s="232" t="s">
        <v>577</v>
      </c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8"/>
      <c r="BC63" s="28"/>
      <c r="BD63" s="28"/>
      <c r="BE63" s="28"/>
      <c r="BF63" s="28"/>
      <c r="BG63" s="28"/>
      <c r="BH63" s="231">
        <f>BH64</f>
        <v>3500</v>
      </c>
      <c r="BI63" s="23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31">
        <f>BU64</f>
        <v>3420</v>
      </c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09">
        <f t="shared" si="4"/>
        <v>80</v>
      </c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6" customHeight="1">
      <c r="A64" s="226" t="s">
        <v>258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32" t="s">
        <v>32</v>
      </c>
      <c r="AK64" s="232"/>
      <c r="AL64" s="232"/>
      <c r="AM64" s="232"/>
      <c r="AN64" s="232"/>
      <c r="AO64" s="232"/>
      <c r="AP64" s="232" t="s">
        <v>578</v>
      </c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8"/>
      <c r="BC64" s="28"/>
      <c r="BD64" s="28"/>
      <c r="BE64" s="28"/>
      <c r="BF64" s="28"/>
      <c r="BG64" s="28"/>
      <c r="BH64" s="231">
        <v>3500</v>
      </c>
      <c r="BI64" s="23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31">
        <v>3420</v>
      </c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09">
        <f t="shared" si="4"/>
        <v>80</v>
      </c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26.25" customHeight="1">
      <c r="A65" s="237" t="s">
        <v>354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44" t="s">
        <v>32</v>
      </c>
      <c r="AK65" s="244"/>
      <c r="AL65" s="244"/>
      <c r="AM65" s="244"/>
      <c r="AN65" s="244"/>
      <c r="AO65" s="244"/>
      <c r="AP65" s="244" t="s">
        <v>351</v>
      </c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71"/>
      <c r="BC65" s="71"/>
      <c r="BD65" s="71"/>
      <c r="BE65" s="71"/>
      <c r="BF65" s="71"/>
      <c r="BG65" s="71"/>
      <c r="BH65" s="233">
        <f>BH66</f>
        <v>68000</v>
      </c>
      <c r="BI65" s="245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233">
        <f>BU66</f>
        <v>67733.34</v>
      </c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3">
        <f t="shared" si="4"/>
        <v>266.6600000000035</v>
      </c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5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226" t="s">
        <v>132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158" t="s">
        <v>32</v>
      </c>
      <c r="AK66" s="158"/>
      <c r="AL66" s="158"/>
      <c r="AM66" s="158"/>
      <c r="AN66" s="158"/>
      <c r="AO66" s="158"/>
      <c r="AP66" s="158" t="s">
        <v>352</v>
      </c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28"/>
      <c r="BC66" s="28"/>
      <c r="BD66" s="28"/>
      <c r="BE66" s="28"/>
      <c r="BF66" s="28"/>
      <c r="BG66" s="28"/>
      <c r="BH66" s="209">
        <f>BH67</f>
        <v>68000</v>
      </c>
      <c r="BI66" s="221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09">
        <f>BU67</f>
        <v>67733.34</v>
      </c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09">
        <f t="shared" si="4"/>
        <v>266.6600000000035</v>
      </c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226" t="s">
        <v>148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158" t="s">
        <v>32</v>
      </c>
      <c r="AK67" s="158"/>
      <c r="AL67" s="158"/>
      <c r="AM67" s="158"/>
      <c r="AN67" s="158"/>
      <c r="AO67" s="158"/>
      <c r="AP67" s="158" t="s">
        <v>353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28"/>
      <c r="BC67" s="28"/>
      <c r="BD67" s="28"/>
      <c r="BE67" s="28"/>
      <c r="BF67" s="28"/>
      <c r="BG67" s="28"/>
      <c r="BH67" s="209">
        <v>68000</v>
      </c>
      <c r="BI67" s="221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09">
        <v>67733.34</v>
      </c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09">
        <f t="shared" si="4"/>
        <v>266.6600000000035</v>
      </c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56" customFormat="1" ht="24" customHeight="1">
      <c r="A68" s="371" t="s">
        <v>168</v>
      </c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260" t="s">
        <v>32</v>
      </c>
      <c r="AK68" s="260"/>
      <c r="AL68" s="260"/>
      <c r="AM68" s="260"/>
      <c r="AN68" s="260"/>
      <c r="AO68" s="260"/>
      <c r="AP68" s="380" t="s">
        <v>232</v>
      </c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7"/>
      <c r="BC68" s="37"/>
      <c r="BD68" s="37"/>
      <c r="BE68" s="37"/>
      <c r="BF68" s="37"/>
      <c r="BG68" s="37"/>
      <c r="BH68" s="311">
        <f>BH69</f>
        <v>200</v>
      </c>
      <c r="BI68" s="31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215">
        <f>BU69</f>
        <v>200</v>
      </c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5">
        <f t="shared" si="4"/>
        <v>0</v>
      </c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8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</row>
    <row r="69" spans="1:188" s="56" customFormat="1" ht="138.75" customHeight="1">
      <c r="A69" s="226" t="s">
        <v>355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158" t="s">
        <v>32</v>
      </c>
      <c r="AK69" s="158"/>
      <c r="AL69" s="158"/>
      <c r="AM69" s="158"/>
      <c r="AN69" s="158"/>
      <c r="AO69" s="158"/>
      <c r="AP69" s="158" t="s">
        <v>233</v>
      </c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58"/>
      <c r="BC69" s="58"/>
      <c r="BD69" s="58"/>
      <c r="BE69" s="58"/>
      <c r="BF69" s="58"/>
      <c r="BG69" s="58"/>
      <c r="BH69" s="231">
        <f>BH70</f>
        <v>200</v>
      </c>
      <c r="BI69" s="231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09">
        <f>BU70</f>
        <v>200</v>
      </c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09">
        <f t="shared" si="4"/>
        <v>0</v>
      </c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1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321.75" customHeight="1">
      <c r="A70" s="226" t="s">
        <v>356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158" t="s">
        <v>32</v>
      </c>
      <c r="AK70" s="158"/>
      <c r="AL70" s="158"/>
      <c r="AM70" s="158"/>
      <c r="AN70" s="158"/>
      <c r="AO70" s="158"/>
      <c r="AP70" s="232" t="s">
        <v>234</v>
      </c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54"/>
      <c r="BC70" s="54"/>
      <c r="BD70" s="54"/>
      <c r="BE70" s="54"/>
      <c r="BF70" s="54"/>
      <c r="BG70" s="54"/>
      <c r="BH70" s="279">
        <f>BH71</f>
        <v>200</v>
      </c>
      <c r="BI70" s="280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09">
        <f>BU71</f>
        <v>200</v>
      </c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09">
        <f t="shared" si="4"/>
        <v>0</v>
      </c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1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4.5" customHeight="1">
      <c r="A71" s="226" t="s">
        <v>322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158" t="s">
        <v>32</v>
      </c>
      <c r="AK71" s="158"/>
      <c r="AL71" s="158"/>
      <c r="AM71" s="158"/>
      <c r="AN71" s="158"/>
      <c r="AO71" s="158"/>
      <c r="AP71" s="158" t="s">
        <v>359</v>
      </c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28"/>
      <c r="BC71" s="28"/>
      <c r="BD71" s="28"/>
      <c r="BE71" s="28"/>
      <c r="BF71" s="28"/>
      <c r="BG71" s="28"/>
      <c r="BH71" s="228">
        <f>BH72</f>
        <v>200</v>
      </c>
      <c r="BI71" s="2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09">
        <f>BU72</f>
        <v>200</v>
      </c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09">
        <f t="shared" si="4"/>
        <v>0</v>
      </c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1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2.25" customHeight="1">
      <c r="A72" s="226" t="s">
        <v>277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158" t="s">
        <v>32</v>
      </c>
      <c r="AK72" s="158"/>
      <c r="AL72" s="158"/>
      <c r="AM72" s="19"/>
      <c r="AN72" s="19"/>
      <c r="AO72" s="19"/>
      <c r="AP72" s="158" t="s">
        <v>358</v>
      </c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54"/>
      <c r="BC72" s="54"/>
      <c r="BD72" s="54"/>
      <c r="BE72" s="54"/>
      <c r="BF72" s="54"/>
      <c r="BG72" s="54"/>
      <c r="BH72" s="209">
        <f>BH73</f>
        <v>200</v>
      </c>
      <c r="BI72" s="221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09">
        <f>BU73</f>
        <v>200</v>
      </c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09">
        <f t="shared" si="4"/>
        <v>0</v>
      </c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1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26.25" customHeight="1">
      <c r="A73" s="226" t="s">
        <v>146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158" t="s">
        <v>32</v>
      </c>
      <c r="AK73" s="158"/>
      <c r="AL73" s="158"/>
      <c r="AM73" s="158"/>
      <c r="AN73" s="158"/>
      <c r="AO73" s="158"/>
      <c r="AP73" s="158" t="s">
        <v>357</v>
      </c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54"/>
      <c r="BC73" s="54"/>
      <c r="BD73" s="54"/>
      <c r="BE73" s="54"/>
      <c r="BF73" s="54"/>
      <c r="BG73" s="54"/>
      <c r="BH73" s="209">
        <v>200</v>
      </c>
      <c r="BI73" s="221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09">
        <v>200</v>
      </c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09">
        <f t="shared" si="4"/>
        <v>0</v>
      </c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1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98" s="91" customFormat="1" ht="33.75" customHeight="1">
      <c r="A74" s="267" t="s">
        <v>361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93" t="s">
        <v>32</v>
      </c>
      <c r="AK74" s="293"/>
      <c r="AL74" s="293"/>
      <c r="AM74" s="77"/>
      <c r="AN74" s="77"/>
      <c r="AO74" s="77"/>
      <c r="AP74" s="293" t="s">
        <v>360</v>
      </c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90"/>
      <c r="BC74" s="90"/>
      <c r="BD74" s="90"/>
      <c r="BE74" s="90"/>
      <c r="BF74" s="90"/>
      <c r="BG74" s="90"/>
      <c r="BH74" s="273">
        <f>BH75</f>
        <v>518300</v>
      </c>
      <c r="BI74" s="274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273">
        <f>BU75</f>
        <v>518300</v>
      </c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64">
        <f aca="true" t="shared" si="5" ref="CI74:CI82">BH74-BU74</f>
        <v>0</v>
      </c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6"/>
    </row>
    <row r="75" spans="1:98" s="91" customFormat="1" ht="33.75" customHeight="1">
      <c r="A75" s="226" t="s">
        <v>363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77" t="s">
        <v>32</v>
      </c>
      <c r="AK75" s="277"/>
      <c r="AL75" s="277"/>
      <c r="AM75" s="77"/>
      <c r="AN75" s="77"/>
      <c r="AO75" s="77"/>
      <c r="AP75" s="132" t="s">
        <v>362</v>
      </c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90"/>
      <c r="BC75" s="90"/>
      <c r="BD75" s="90"/>
      <c r="BE75" s="90"/>
      <c r="BF75" s="90"/>
      <c r="BG75" s="90"/>
      <c r="BH75" s="209">
        <f>BH76+BH79</f>
        <v>518300</v>
      </c>
      <c r="BI75" s="221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09">
        <f>BU76+BU79</f>
        <v>518300</v>
      </c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09">
        <f t="shared" si="5"/>
        <v>0</v>
      </c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1"/>
    </row>
    <row r="76" spans="1:98" s="94" customFormat="1" ht="44.25" customHeight="1">
      <c r="A76" s="237" t="s">
        <v>322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307" t="s">
        <v>32</v>
      </c>
      <c r="AK76" s="307"/>
      <c r="AL76" s="307"/>
      <c r="AM76" s="92"/>
      <c r="AN76" s="92"/>
      <c r="AO76" s="92"/>
      <c r="AP76" s="302" t="s">
        <v>364</v>
      </c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93"/>
      <c r="BC76" s="93"/>
      <c r="BD76" s="93"/>
      <c r="BE76" s="93"/>
      <c r="BF76" s="93"/>
      <c r="BG76" s="93"/>
      <c r="BH76" s="303">
        <f>BH77</f>
        <v>14700</v>
      </c>
      <c r="BI76" s="304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233">
        <f>BU77</f>
        <v>14700</v>
      </c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3">
        <f t="shared" si="5"/>
        <v>0</v>
      </c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5"/>
    </row>
    <row r="77" spans="1:98" s="91" customFormat="1" ht="25.5" customHeight="1">
      <c r="A77" s="275" t="s">
        <v>132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7" t="s">
        <v>32</v>
      </c>
      <c r="AK77" s="277"/>
      <c r="AL77" s="277"/>
      <c r="AM77" s="77"/>
      <c r="AN77" s="77"/>
      <c r="AO77" s="77"/>
      <c r="AP77" s="132" t="s">
        <v>365</v>
      </c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90"/>
      <c r="BC77" s="90"/>
      <c r="BD77" s="90"/>
      <c r="BE77" s="90"/>
      <c r="BF77" s="90"/>
      <c r="BG77" s="90"/>
      <c r="BH77" s="209">
        <f>BH78</f>
        <v>14700</v>
      </c>
      <c r="BI77" s="221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09">
        <f>BU78</f>
        <v>14700</v>
      </c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09">
        <f t="shared" si="5"/>
        <v>0</v>
      </c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1"/>
    </row>
    <row r="78" spans="1:98" s="91" customFormat="1" ht="25.5" customHeight="1">
      <c r="A78" s="275" t="s">
        <v>148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7" t="s">
        <v>32</v>
      </c>
      <c r="AK78" s="277"/>
      <c r="AL78" s="277"/>
      <c r="AM78" s="77"/>
      <c r="AN78" s="77"/>
      <c r="AO78" s="77"/>
      <c r="AP78" s="132" t="s">
        <v>366</v>
      </c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90"/>
      <c r="BC78" s="90"/>
      <c r="BD78" s="90"/>
      <c r="BE78" s="90"/>
      <c r="BF78" s="90"/>
      <c r="BG78" s="90"/>
      <c r="BH78" s="209">
        <v>14700</v>
      </c>
      <c r="BI78" s="221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09">
        <v>14700</v>
      </c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09">
        <f t="shared" si="5"/>
        <v>0</v>
      </c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1"/>
    </row>
    <row r="79" spans="1:98" s="94" customFormat="1" ht="46.5" customHeight="1">
      <c r="A79" s="237" t="s">
        <v>322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307" t="s">
        <v>32</v>
      </c>
      <c r="AK79" s="307"/>
      <c r="AL79" s="307"/>
      <c r="AM79" s="92"/>
      <c r="AN79" s="92"/>
      <c r="AO79" s="92"/>
      <c r="AP79" s="302" t="s">
        <v>367</v>
      </c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93"/>
      <c r="BC79" s="93"/>
      <c r="BD79" s="93"/>
      <c r="BE79" s="93"/>
      <c r="BF79" s="93"/>
      <c r="BG79" s="93"/>
      <c r="BH79" s="303">
        <f>BH80</f>
        <v>503600</v>
      </c>
      <c r="BI79" s="304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233">
        <f>BU80</f>
        <v>503600</v>
      </c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3">
        <f t="shared" si="5"/>
        <v>0</v>
      </c>
      <c r="CJ79" s="234"/>
      <c r="CK79" s="234"/>
      <c r="CL79" s="234"/>
      <c r="CM79" s="234"/>
      <c r="CN79" s="234"/>
      <c r="CO79" s="234"/>
      <c r="CP79" s="234"/>
      <c r="CQ79" s="234"/>
      <c r="CR79" s="234"/>
      <c r="CS79" s="234"/>
      <c r="CT79" s="235"/>
    </row>
    <row r="80" spans="1:98" s="91" customFormat="1" ht="25.5" customHeight="1">
      <c r="A80" s="275" t="s">
        <v>132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7" t="s">
        <v>32</v>
      </c>
      <c r="AK80" s="277"/>
      <c r="AL80" s="277"/>
      <c r="AM80" s="77"/>
      <c r="AN80" s="77"/>
      <c r="AO80" s="77"/>
      <c r="AP80" s="132" t="s">
        <v>368</v>
      </c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90"/>
      <c r="BC80" s="90"/>
      <c r="BD80" s="90"/>
      <c r="BE80" s="90"/>
      <c r="BF80" s="90"/>
      <c r="BG80" s="90"/>
      <c r="BH80" s="209">
        <f>BH81</f>
        <v>503600</v>
      </c>
      <c r="BI80" s="221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09">
        <f>BU81</f>
        <v>503600</v>
      </c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09">
        <f t="shared" si="5"/>
        <v>0</v>
      </c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1"/>
    </row>
    <row r="81" spans="1:98" s="91" customFormat="1" ht="25.5" customHeight="1">
      <c r="A81" s="275" t="s">
        <v>148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7" t="s">
        <v>32</v>
      </c>
      <c r="AK81" s="277"/>
      <c r="AL81" s="277"/>
      <c r="AM81" s="77"/>
      <c r="AN81" s="77"/>
      <c r="AO81" s="77"/>
      <c r="AP81" s="132" t="s">
        <v>369</v>
      </c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90"/>
      <c r="BC81" s="90"/>
      <c r="BD81" s="90"/>
      <c r="BE81" s="90"/>
      <c r="BF81" s="90"/>
      <c r="BG81" s="90"/>
      <c r="BH81" s="209">
        <v>503600</v>
      </c>
      <c r="BI81" s="221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09">
        <v>503600</v>
      </c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09">
        <f t="shared" si="5"/>
        <v>0</v>
      </c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1"/>
    </row>
    <row r="82" spans="1:98" s="91" customFormat="1" ht="33.75" customHeight="1">
      <c r="A82" s="267" t="s">
        <v>147</v>
      </c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9"/>
      <c r="AJ82" s="270" t="s">
        <v>32</v>
      </c>
      <c r="AK82" s="271"/>
      <c r="AL82" s="272"/>
      <c r="AM82" s="77"/>
      <c r="AN82" s="77"/>
      <c r="AO82" s="77"/>
      <c r="AP82" s="290" t="s">
        <v>271</v>
      </c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2"/>
      <c r="BB82" s="90"/>
      <c r="BC82" s="90"/>
      <c r="BD82" s="90"/>
      <c r="BE82" s="90"/>
      <c r="BF82" s="90"/>
      <c r="BG82" s="90"/>
      <c r="BH82" s="273">
        <f>BH83</f>
        <v>160000</v>
      </c>
      <c r="BI82" s="274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273">
        <f>BU83</f>
        <v>85918.5</v>
      </c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74"/>
      <c r="CI82" s="264">
        <f t="shared" si="5"/>
        <v>74081.5</v>
      </c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6"/>
    </row>
    <row r="83" spans="1:188" s="24" customFormat="1" ht="31.5" customHeight="1">
      <c r="A83" s="226" t="s">
        <v>250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379"/>
      <c r="AJ83" s="206" t="s">
        <v>32</v>
      </c>
      <c r="AK83" s="207"/>
      <c r="AL83" s="208"/>
      <c r="AM83" s="19"/>
      <c r="AN83" s="19"/>
      <c r="AO83" s="19"/>
      <c r="AP83" s="206" t="s">
        <v>370</v>
      </c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8"/>
      <c r="BB83" s="28"/>
      <c r="BC83" s="28"/>
      <c r="BD83" s="28"/>
      <c r="BE83" s="28"/>
      <c r="BF83" s="28"/>
      <c r="BG83" s="28"/>
      <c r="BH83" s="209">
        <f>BH84+BH89+BH94</f>
        <v>160000</v>
      </c>
      <c r="BI83" s="221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09">
        <f>BU84+BU89+BU94</f>
        <v>85918.5</v>
      </c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21"/>
      <c r="CI83" s="209">
        <f aca="true" t="shared" si="6" ref="CI83:CI88">BH83-BU83</f>
        <v>74081.5</v>
      </c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67.5" customHeight="1">
      <c r="A84" s="305" t="s">
        <v>372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249" t="s">
        <v>32</v>
      </c>
      <c r="AK84" s="249"/>
      <c r="AL84" s="249"/>
      <c r="AM84" s="65"/>
      <c r="AN84" s="65"/>
      <c r="AO84" s="65"/>
      <c r="AP84" s="308" t="s">
        <v>371</v>
      </c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10"/>
      <c r="BB84" s="63"/>
      <c r="BC84" s="63"/>
      <c r="BD84" s="63"/>
      <c r="BE84" s="63"/>
      <c r="BF84" s="63"/>
      <c r="BG84" s="63"/>
      <c r="BH84" s="242">
        <f>BH85</f>
        <v>15000</v>
      </c>
      <c r="BI84" s="243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242">
        <f>BU85</f>
        <v>0</v>
      </c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42">
        <f t="shared" si="6"/>
        <v>15000</v>
      </c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4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55.5" customHeight="1">
      <c r="A85" s="237" t="s">
        <v>322</v>
      </c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44" t="s">
        <v>32</v>
      </c>
      <c r="AK85" s="244"/>
      <c r="AL85" s="244"/>
      <c r="AM85" s="70"/>
      <c r="AN85" s="70"/>
      <c r="AO85" s="70"/>
      <c r="AP85" s="244" t="s">
        <v>373</v>
      </c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71"/>
      <c r="BC85" s="71"/>
      <c r="BD85" s="71"/>
      <c r="BE85" s="71"/>
      <c r="BF85" s="71"/>
      <c r="BG85" s="71"/>
      <c r="BH85" s="233">
        <f>BH86</f>
        <v>15000</v>
      </c>
      <c r="BI85" s="245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233">
        <f>BU86</f>
        <v>0</v>
      </c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3">
        <f t="shared" si="6"/>
        <v>15000</v>
      </c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5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" customHeight="1">
      <c r="A86" s="226" t="s">
        <v>132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158" t="s">
        <v>32</v>
      </c>
      <c r="AK86" s="158"/>
      <c r="AL86" s="158"/>
      <c r="AM86" s="19"/>
      <c r="AN86" s="19"/>
      <c r="AO86" s="19"/>
      <c r="AP86" s="158" t="s">
        <v>374</v>
      </c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28"/>
      <c r="BC86" s="28"/>
      <c r="BD86" s="28"/>
      <c r="BE86" s="28"/>
      <c r="BF86" s="28"/>
      <c r="BG86" s="28"/>
      <c r="BH86" s="209">
        <f>BH87</f>
        <v>15000</v>
      </c>
      <c r="BI86" s="221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09">
        <f>BU87</f>
        <v>0</v>
      </c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09">
        <f t="shared" si="6"/>
        <v>15000</v>
      </c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2.5" customHeight="1">
      <c r="A87" s="222" t="s">
        <v>221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158" t="s">
        <v>32</v>
      </c>
      <c r="AK87" s="158"/>
      <c r="AL87" s="158"/>
      <c r="AM87" s="19"/>
      <c r="AN87" s="19"/>
      <c r="AO87" s="19"/>
      <c r="AP87" s="158" t="s">
        <v>375</v>
      </c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28"/>
      <c r="BC87" s="28"/>
      <c r="BD87" s="28"/>
      <c r="BE87" s="28"/>
      <c r="BF87" s="28"/>
      <c r="BG87" s="28"/>
      <c r="BH87" s="209">
        <f>BH88</f>
        <v>15000</v>
      </c>
      <c r="BI87" s="221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09">
        <f>BU88</f>
        <v>0</v>
      </c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09">
        <f t="shared" si="6"/>
        <v>15000</v>
      </c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7" customHeight="1">
      <c r="A88" s="275" t="s">
        <v>137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158" t="s">
        <v>32</v>
      </c>
      <c r="AK88" s="158"/>
      <c r="AL88" s="158"/>
      <c r="AM88" s="19"/>
      <c r="AN88" s="19"/>
      <c r="AO88" s="19"/>
      <c r="AP88" s="158" t="s">
        <v>376</v>
      </c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28"/>
      <c r="BC88" s="28"/>
      <c r="BD88" s="28"/>
      <c r="BE88" s="28"/>
      <c r="BF88" s="28"/>
      <c r="BG88" s="28"/>
      <c r="BH88" s="209">
        <v>15000</v>
      </c>
      <c r="BI88" s="221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09">
        <v>0</v>
      </c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09">
        <f t="shared" si="6"/>
        <v>15000</v>
      </c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27.5" customHeight="1">
      <c r="A89" s="305" t="s">
        <v>377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249" t="s">
        <v>32</v>
      </c>
      <c r="AK89" s="249"/>
      <c r="AL89" s="249"/>
      <c r="AM89" s="65"/>
      <c r="AN89" s="65"/>
      <c r="AO89" s="65"/>
      <c r="AP89" s="308" t="s">
        <v>378</v>
      </c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10"/>
      <c r="BB89" s="63"/>
      <c r="BC89" s="63"/>
      <c r="BD89" s="63"/>
      <c r="BE89" s="63"/>
      <c r="BF89" s="63"/>
      <c r="BG89" s="63"/>
      <c r="BH89" s="242">
        <f>BH90</f>
        <v>50000</v>
      </c>
      <c r="BI89" s="243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242">
        <f>BU90</f>
        <v>9890</v>
      </c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42">
        <f aca="true" t="shared" si="7" ref="CI89:CI133">BH89-BU89</f>
        <v>40110</v>
      </c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4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55.5" customHeight="1">
      <c r="A90" s="237" t="s">
        <v>322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44" t="s">
        <v>32</v>
      </c>
      <c r="AK90" s="244"/>
      <c r="AL90" s="244"/>
      <c r="AM90" s="70"/>
      <c r="AN90" s="70"/>
      <c r="AO90" s="70"/>
      <c r="AP90" s="244" t="s">
        <v>379</v>
      </c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71"/>
      <c r="BC90" s="71"/>
      <c r="BD90" s="71"/>
      <c r="BE90" s="71"/>
      <c r="BF90" s="71"/>
      <c r="BG90" s="71"/>
      <c r="BH90" s="233">
        <f>BH91</f>
        <v>50000</v>
      </c>
      <c r="BI90" s="245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233">
        <f>BU91</f>
        <v>9890</v>
      </c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3">
        <f t="shared" si="7"/>
        <v>40110</v>
      </c>
      <c r="CJ90" s="234"/>
      <c r="CK90" s="234"/>
      <c r="CL90" s="234"/>
      <c r="CM90" s="234"/>
      <c r="CN90" s="234"/>
      <c r="CO90" s="234"/>
      <c r="CP90" s="234"/>
      <c r="CQ90" s="234"/>
      <c r="CR90" s="234"/>
      <c r="CS90" s="234"/>
      <c r="CT90" s="235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4" customHeight="1">
      <c r="A91" s="226" t="s">
        <v>132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158" t="s">
        <v>32</v>
      </c>
      <c r="AK91" s="158"/>
      <c r="AL91" s="158"/>
      <c r="AM91" s="19"/>
      <c r="AN91" s="19"/>
      <c r="AO91" s="19"/>
      <c r="AP91" s="158" t="s">
        <v>380</v>
      </c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28"/>
      <c r="BC91" s="28"/>
      <c r="BD91" s="28"/>
      <c r="BE91" s="28"/>
      <c r="BF91" s="28"/>
      <c r="BG91" s="28"/>
      <c r="BH91" s="209">
        <f>BH92</f>
        <v>50000</v>
      </c>
      <c r="BI91" s="221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09">
        <f>BU92</f>
        <v>9890</v>
      </c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09">
        <f t="shared" si="7"/>
        <v>40110</v>
      </c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2.5" customHeight="1">
      <c r="A92" s="222" t="s">
        <v>221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158" t="s">
        <v>32</v>
      </c>
      <c r="AK92" s="158"/>
      <c r="AL92" s="158"/>
      <c r="AM92" s="19"/>
      <c r="AN92" s="19"/>
      <c r="AO92" s="19"/>
      <c r="AP92" s="158" t="s">
        <v>381</v>
      </c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28"/>
      <c r="BC92" s="28"/>
      <c r="BD92" s="28"/>
      <c r="BE92" s="28"/>
      <c r="BF92" s="28"/>
      <c r="BG92" s="28"/>
      <c r="BH92" s="209">
        <f>BH93</f>
        <v>50000</v>
      </c>
      <c r="BI92" s="221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09">
        <f>BU93</f>
        <v>9890</v>
      </c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09">
        <f t="shared" si="7"/>
        <v>40110</v>
      </c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7" customHeight="1">
      <c r="A93" s="275" t="s">
        <v>137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158" t="s">
        <v>32</v>
      </c>
      <c r="AK93" s="158"/>
      <c r="AL93" s="158"/>
      <c r="AM93" s="19"/>
      <c r="AN93" s="19"/>
      <c r="AO93" s="19"/>
      <c r="AP93" s="158" t="s">
        <v>382</v>
      </c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28"/>
      <c r="BC93" s="28"/>
      <c r="BD93" s="28"/>
      <c r="BE93" s="28"/>
      <c r="BF93" s="28"/>
      <c r="BG93" s="28"/>
      <c r="BH93" s="209">
        <v>50000</v>
      </c>
      <c r="BI93" s="221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09">
        <v>9890</v>
      </c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09">
        <f t="shared" si="7"/>
        <v>40110</v>
      </c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120" customHeight="1">
      <c r="A94" s="305" t="s">
        <v>419</v>
      </c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249" t="s">
        <v>32</v>
      </c>
      <c r="AK94" s="249"/>
      <c r="AL94" s="249"/>
      <c r="AM94" s="65"/>
      <c r="AN94" s="65"/>
      <c r="AO94" s="65"/>
      <c r="AP94" s="308" t="s">
        <v>383</v>
      </c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10"/>
      <c r="BB94" s="63"/>
      <c r="BC94" s="63"/>
      <c r="BD94" s="63"/>
      <c r="BE94" s="63"/>
      <c r="BF94" s="63"/>
      <c r="BG94" s="63"/>
      <c r="BH94" s="242">
        <f>BH95+BH99+BH105</f>
        <v>95000</v>
      </c>
      <c r="BI94" s="243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242">
        <f>BU95+BU99+BU105</f>
        <v>76028.5</v>
      </c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42">
        <f t="shared" si="7"/>
        <v>18971.5</v>
      </c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4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55.5" customHeight="1">
      <c r="A95" s="237" t="s">
        <v>335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44" t="s">
        <v>32</v>
      </c>
      <c r="AK95" s="244"/>
      <c r="AL95" s="244"/>
      <c r="AM95" s="70"/>
      <c r="AN95" s="70"/>
      <c r="AO95" s="70"/>
      <c r="AP95" s="244" t="s">
        <v>384</v>
      </c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71"/>
      <c r="BC95" s="71"/>
      <c r="BD95" s="71"/>
      <c r="BE95" s="71"/>
      <c r="BF95" s="71"/>
      <c r="BG95" s="71"/>
      <c r="BH95" s="233">
        <f>BH96</f>
        <v>35000</v>
      </c>
      <c r="BI95" s="245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233">
        <f>BU96</f>
        <v>19650</v>
      </c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3">
        <f t="shared" si="7"/>
        <v>15350</v>
      </c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5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4" customHeight="1">
      <c r="A96" s="226" t="s">
        <v>132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158" t="s">
        <v>32</v>
      </c>
      <c r="AK96" s="158"/>
      <c r="AL96" s="158"/>
      <c r="AM96" s="19"/>
      <c r="AN96" s="19"/>
      <c r="AO96" s="19"/>
      <c r="AP96" s="158" t="s">
        <v>385</v>
      </c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28"/>
      <c r="BC96" s="28"/>
      <c r="BD96" s="28"/>
      <c r="BE96" s="28"/>
      <c r="BF96" s="28"/>
      <c r="BG96" s="28"/>
      <c r="BH96" s="209">
        <f>BH97</f>
        <v>35000</v>
      </c>
      <c r="BI96" s="221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09">
        <f>BU97</f>
        <v>19650</v>
      </c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09">
        <f t="shared" si="7"/>
        <v>15350</v>
      </c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2.5" customHeight="1">
      <c r="A97" s="222" t="s">
        <v>221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158" t="s">
        <v>32</v>
      </c>
      <c r="AK97" s="158"/>
      <c r="AL97" s="158"/>
      <c r="AM97" s="19"/>
      <c r="AN97" s="19"/>
      <c r="AO97" s="19"/>
      <c r="AP97" s="158" t="s">
        <v>386</v>
      </c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28"/>
      <c r="BC97" s="28"/>
      <c r="BD97" s="28"/>
      <c r="BE97" s="28"/>
      <c r="BF97" s="28"/>
      <c r="BG97" s="28"/>
      <c r="BH97" s="209">
        <f>BH98</f>
        <v>35000</v>
      </c>
      <c r="BI97" s="221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09">
        <f>BU98</f>
        <v>19650</v>
      </c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09">
        <f t="shared" si="7"/>
        <v>15350</v>
      </c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7" customHeight="1">
      <c r="A98" s="275" t="s">
        <v>137</v>
      </c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158" t="s">
        <v>32</v>
      </c>
      <c r="AK98" s="158"/>
      <c r="AL98" s="158"/>
      <c r="AM98" s="19"/>
      <c r="AN98" s="19"/>
      <c r="AO98" s="19"/>
      <c r="AP98" s="158" t="s">
        <v>387</v>
      </c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28"/>
      <c r="BC98" s="28"/>
      <c r="BD98" s="28"/>
      <c r="BE98" s="28"/>
      <c r="BF98" s="28"/>
      <c r="BG98" s="28"/>
      <c r="BH98" s="209">
        <v>35000</v>
      </c>
      <c r="BI98" s="221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09">
        <v>19650</v>
      </c>
      <c r="BV98" s="210"/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09">
        <f t="shared" si="7"/>
        <v>15350</v>
      </c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55.5" customHeight="1">
      <c r="A99" s="237" t="s">
        <v>322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44" t="s">
        <v>32</v>
      </c>
      <c r="AK99" s="244"/>
      <c r="AL99" s="244"/>
      <c r="AM99" s="70"/>
      <c r="AN99" s="70"/>
      <c r="AO99" s="70"/>
      <c r="AP99" s="244" t="s">
        <v>388</v>
      </c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71"/>
      <c r="BC99" s="71"/>
      <c r="BD99" s="71"/>
      <c r="BE99" s="71"/>
      <c r="BF99" s="71"/>
      <c r="BG99" s="71"/>
      <c r="BH99" s="233">
        <f>BH100</f>
        <v>55000</v>
      </c>
      <c r="BI99" s="245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233">
        <f>BU100</f>
        <v>51378.5</v>
      </c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3">
        <f t="shared" si="7"/>
        <v>3621.5</v>
      </c>
      <c r="CJ99" s="234"/>
      <c r="CK99" s="234"/>
      <c r="CL99" s="234"/>
      <c r="CM99" s="234"/>
      <c r="CN99" s="234"/>
      <c r="CO99" s="234"/>
      <c r="CP99" s="234"/>
      <c r="CQ99" s="234"/>
      <c r="CR99" s="234"/>
      <c r="CS99" s="234"/>
      <c r="CT99" s="235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4" customHeight="1">
      <c r="A100" s="226" t="s">
        <v>132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158" t="s">
        <v>32</v>
      </c>
      <c r="AK100" s="158"/>
      <c r="AL100" s="158"/>
      <c r="AM100" s="19"/>
      <c r="AN100" s="19"/>
      <c r="AO100" s="19"/>
      <c r="AP100" s="158" t="s">
        <v>389</v>
      </c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28"/>
      <c r="BC100" s="28"/>
      <c r="BD100" s="28"/>
      <c r="BE100" s="28"/>
      <c r="BF100" s="28"/>
      <c r="BG100" s="28"/>
      <c r="BH100" s="209">
        <f>BH101+BH104</f>
        <v>55000</v>
      </c>
      <c r="BI100" s="221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09">
        <f>BU101+BU104</f>
        <v>51378.5</v>
      </c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09">
        <f t="shared" si="7"/>
        <v>3621.5</v>
      </c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2.5" customHeight="1">
      <c r="A101" s="222" t="s">
        <v>221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158" t="s">
        <v>32</v>
      </c>
      <c r="AK101" s="158"/>
      <c r="AL101" s="158"/>
      <c r="AM101" s="19"/>
      <c r="AN101" s="19"/>
      <c r="AO101" s="19"/>
      <c r="AP101" s="158" t="s">
        <v>390</v>
      </c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28"/>
      <c r="BC101" s="28"/>
      <c r="BD101" s="28"/>
      <c r="BE101" s="28"/>
      <c r="BF101" s="28"/>
      <c r="BG101" s="28"/>
      <c r="BH101" s="209">
        <f>BH102+BH103</f>
        <v>35900</v>
      </c>
      <c r="BI101" s="221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09">
        <f>BU102+BU103</f>
        <v>35812.5</v>
      </c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09">
        <f t="shared" si="7"/>
        <v>87.5</v>
      </c>
      <c r="CJ101" s="210"/>
      <c r="CK101" s="210"/>
      <c r="CL101" s="210"/>
      <c r="CM101" s="210"/>
      <c r="CN101" s="210"/>
      <c r="CO101" s="210"/>
      <c r="CP101" s="210"/>
      <c r="CQ101" s="210"/>
      <c r="CR101" s="210"/>
      <c r="CS101" s="210"/>
      <c r="CT101" s="21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226" t="s">
        <v>393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379"/>
      <c r="AJ102" s="158" t="s">
        <v>32</v>
      </c>
      <c r="AK102" s="158"/>
      <c r="AL102" s="158"/>
      <c r="AM102" s="19"/>
      <c r="AN102" s="19"/>
      <c r="AO102" s="19"/>
      <c r="AP102" s="158" t="s">
        <v>391</v>
      </c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28"/>
      <c r="BC102" s="28"/>
      <c r="BD102" s="28"/>
      <c r="BE102" s="28"/>
      <c r="BF102" s="28"/>
      <c r="BG102" s="28"/>
      <c r="BH102" s="209">
        <v>0</v>
      </c>
      <c r="BI102" s="221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09">
        <v>0</v>
      </c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09">
        <f t="shared" si="7"/>
        <v>0</v>
      </c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" customHeight="1">
      <c r="A103" s="275" t="s">
        <v>137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158" t="s">
        <v>32</v>
      </c>
      <c r="AK103" s="158"/>
      <c r="AL103" s="158"/>
      <c r="AM103" s="19"/>
      <c r="AN103" s="19"/>
      <c r="AO103" s="19"/>
      <c r="AP103" s="158" t="s">
        <v>392</v>
      </c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28"/>
      <c r="BC103" s="28"/>
      <c r="BD103" s="28"/>
      <c r="BE103" s="28"/>
      <c r="BF103" s="28"/>
      <c r="BG103" s="28"/>
      <c r="BH103" s="209">
        <v>35900</v>
      </c>
      <c r="BI103" s="221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09">
        <v>35812.5</v>
      </c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09">
        <f t="shared" si="7"/>
        <v>87.5</v>
      </c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7" customHeight="1">
      <c r="A104" s="275" t="s">
        <v>394</v>
      </c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158" t="s">
        <v>32</v>
      </c>
      <c r="AK104" s="158"/>
      <c r="AL104" s="158"/>
      <c r="AM104" s="19"/>
      <c r="AN104" s="19"/>
      <c r="AO104" s="19"/>
      <c r="AP104" s="158" t="s">
        <v>395</v>
      </c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28"/>
      <c r="BC104" s="28"/>
      <c r="BD104" s="28"/>
      <c r="BE104" s="28"/>
      <c r="BF104" s="28"/>
      <c r="BG104" s="28"/>
      <c r="BH104" s="209">
        <v>19100</v>
      </c>
      <c r="BI104" s="221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09">
        <v>15566</v>
      </c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09">
        <f t="shared" si="7"/>
        <v>3534</v>
      </c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237" t="s">
        <v>354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44" t="s">
        <v>32</v>
      </c>
      <c r="AK105" s="244"/>
      <c r="AL105" s="244"/>
      <c r="AM105" s="244"/>
      <c r="AN105" s="244"/>
      <c r="AO105" s="244"/>
      <c r="AP105" s="244" t="s">
        <v>398</v>
      </c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71"/>
      <c r="BC105" s="71"/>
      <c r="BD105" s="71"/>
      <c r="BE105" s="71"/>
      <c r="BF105" s="71"/>
      <c r="BG105" s="71"/>
      <c r="BH105" s="233">
        <f>BH106</f>
        <v>5000</v>
      </c>
      <c r="BI105" s="245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233">
        <f>BU106</f>
        <v>5000</v>
      </c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3">
        <f t="shared" si="7"/>
        <v>0</v>
      </c>
      <c r="CJ105" s="234"/>
      <c r="CK105" s="234"/>
      <c r="CL105" s="234"/>
      <c r="CM105" s="234"/>
      <c r="CN105" s="234"/>
      <c r="CO105" s="234"/>
      <c r="CP105" s="234"/>
      <c r="CQ105" s="234"/>
      <c r="CR105" s="234"/>
      <c r="CS105" s="234"/>
      <c r="CT105" s="235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226" t="s">
        <v>132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158" t="s">
        <v>32</v>
      </c>
      <c r="AK106" s="158"/>
      <c r="AL106" s="158"/>
      <c r="AM106" s="158"/>
      <c r="AN106" s="158"/>
      <c r="AO106" s="158"/>
      <c r="AP106" s="158" t="s">
        <v>397</v>
      </c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28"/>
      <c r="BC106" s="28"/>
      <c r="BD106" s="28"/>
      <c r="BE106" s="28"/>
      <c r="BF106" s="28"/>
      <c r="BG106" s="28"/>
      <c r="BH106" s="209">
        <f>BH107</f>
        <v>5000</v>
      </c>
      <c r="BI106" s="221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09">
        <f>BU107</f>
        <v>5000</v>
      </c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09">
        <f t="shared" si="7"/>
        <v>0</v>
      </c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26.25" customHeight="1">
      <c r="A107" s="226" t="s">
        <v>148</v>
      </c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158" t="s">
        <v>32</v>
      </c>
      <c r="AK107" s="158"/>
      <c r="AL107" s="158"/>
      <c r="AM107" s="158"/>
      <c r="AN107" s="158"/>
      <c r="AO107" s="158"/>
      <c r="AP107" s="158" t="s">
        <v>396</v>
      </c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28"/>
      <c r="BC107" s="28"/>
      <c r="BD107" s="28"/>
      <c r="BE107" s="28"/>
      <c r="BF107" s="28"/>
      <c r="BG107" s="28"/>
      <c r="BH107" s="209">
        <v>5000</v>
      </c>
      <c r="BI107" s="221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09">
        <v>5000</v>
      </c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09">
        <f t="shared" si="7"/>
        <v>0</v>
      </c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98" s="98" customFormat="1" ht="18" customHeight="1">
      <c r="A108" s="442" t="s">
        <v>150</v>
      </c>
      <c r="B108" s="443"/>
      <c r="C108" s="443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381" t="s">
        <v>32</v>
      </c>
      <c r="AK108" s="381"/>
      <c r="AL108" s="381"/>
      <c r="AM108" s="95"/>
      <c r="AN108" s="95"/>
      <c r="AO108" s="95"/>
      <c r="AP108" s="381" t="s">
        <v>151</v>
      </c>
      <c r="AQ108" s="381"/>
      <c r="AR108" s="381"/>
      <c r="AS108" s="381"/>
      <c r="AT108" s="381"/>
      <c r="AU108" s="381"/>
      <c r="AV108" s="381"/>
      <c r="AW108" s="381"/>
      <c r="AX108" s="381"/>
      <c r="AY108" s="381"/>
      <c r="AZ108" s="381"/>
      <c r="BA108" s="381"/>
      <c r="BB108" s="96"/>
      <c r="BC108" s="96"/>
      <c r="BD108" s="96"/>
      <c r="BE108" s="96"/>
      <c r="BF108" s="96"/>
      <c r="BG108" s="96"/>
      <c r="BH108" s="334">
        <f aca="true" t="shared" si="8" ref="BH108:BH113">BH109</f>
        <v>152300</v>
      </c>
      <c r="BI108" s="444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334">
        <f aca="true" t="shared" si="9" ref="BU108:BU113">BU109</f>
        <v>110180.27</v>
      </c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20">
        <f t="shared" si="7"/>
        <v>42119.729999999996</v>
      </c>
      <c r="CJ108" s="321"/>
      <c r="CK108" s="321"/>
      <c r="CL108" s="321"/>
      <c r="CM108" s="321"/>
      <c r="CN108" s="321"/>
      <c r="CO108" s="321"/>
      <c r="CP108" s="321"/>
      <c r="CQ108" s="321"/>
      <c r="CR108" s="321"/>
      <c r="CS108" s="321"/>
      <c r="CT108" s="322"/>
    </row>
    <row r="109" spans="1:188" s="24" customFormat="1" ht="24.75" customHeight="1">
      <c r="A109" s="226" t="s">
        <v>152</v>
      </c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158" t="s">
        <v>32</v>
      </c>
      <c r="AK109" s="158"/>
      <c r="AL109" s="158"/>
      <c r="AM109" s="19"/>
      <c r="AN109" s="19"/>
      <c r="AO109" s="19"/>
      <c r="AP109" s="158" t="s">
        <v>153</v>
      </c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31"/>
      <c r="BC109" s="31"/>
      <c r="BD109" s="31"/>
      <c r="BE109" s="31"/>
      <c r="BF109" s="31"/>
      <c r="BG109" s="31"/>
      <c r="BH109" s="209">
        <f t="shared" si="8"/>
        <v>152300</v>
      </c>
      <c r="BI109" s="221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09">
        <f t="shared" si="9"/>
        <v>110180.27</v>
      </c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09">
        <f t="shared" si="7"/>
        <v>42119.729999999996</v>
      </c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7.75" customHeight="1">
      <c r="A110" s="226" t="s">
        <v>154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158" t="s">
        <v>32</v>
      </c>
      <c r="AK110" s="158"/>
      <c r="AL110" s="158"/>
      <c r="AM110" s="19"/>
      <c r="AN110" s="19"/>
      <c r="AO110" s="19"/>
      <c r="AP110" s="446" t="s">
        <v>155</v>
      </c>
      <c r="AQ110" s="447"/>
      <c r="AR110" s="447"/>
      <c r="AS110" s="447"/>
      <c r="AT110" s="447"/>
      <c r="AU110" s="447"/>
      <c r="AV110" s="447"/>
      <c r="AW110" s="447"/>
      <c r="AX110" s="447"/>
      <c r="AY110" s="447"/>
      <c r="AZ110" s="447"/>
      <c r="BA110" s="448"/>
      <c r="BB110" s="28"/>
      <c r="BC110" s="28"/>
      <c r="BD110" s="28"/>
      <c r="BE110" s="28"/>
      <c r="BF110" s="28"/>
      <c r="BG110" s="28"/>
      <c r="BH110" s="209">
        <f t="shared" si="8"/>
        <v>152300</v>
      </c>
      <c r="BI110" s="221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09">
        <f t="shared" si="9"/>
        <v>110180.27</v>
      </c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09">
        <f t="shared" si="7"/>
        <v>42119.729999999996</v>
      </c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46.5" customHeight="1">
      <c r="A111" s="219" t="s">
        <v>156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158" t="s">
        <v>32</v>
      </c>
      <c r="AK111" s="158"/>
      <c r="AL111" s="158"/>
      <c r="AM111" s="19"/>
      <c r="AN111" s="19"/>
      <c r="AO111" s="19"/>
      <c r="AP111" s="206" t="s">
        <v>157</v>
      </c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8"/>
      <c r="BB111" s="28"/>
      <c r="BC111" s="28"/>
      <c r="BD111" s="28"/>
      <c r="BE111" s="28"/>
      <c r="BF111" s="28"/>
      <c r="BG111" s="28"/>
      <c r="BH111" s="209">
        <f>BH112</f>
        <v>152300</v>
      </c>
      <c r="BI111" s="221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09">
        <f t="shared" si="9"/>
        <v>110180.27</v>
      </c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09">
        <f t="shared" si="7"/>
        <v>42119.729999999996</v>
      </c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83" customFormat="1" ht="24.75" customHeight="1">
      <c r="A112" s="237" t="s">
        <v>304</v>
      </c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44" t="s">
        <v>32</v>
      </c>
      <c r="AK112" s="244"/>
      <c r="AL112" s="244"/>
      <c r="AM112" s="70"/>
      <c r="AN112" s="70"/>
      <c r="AO112" s="70"/>
      <c r="AP112" s="283" t="s">
        <v>399</v>
      </c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5"/>
      <c r="BB112" s="71"/>
      <c r="BC112" s="71"/>
      <c r="BD112" s="71"/>
      <c r="BE112" s="71"/>
      <c r="BF112" s="71"/>
      <c r="BG112" s="71"/>
      <c r="BH112" s="233">
        <f>BH113</f>
        <v>152300</v>
      </c>
      <c r="BI112" s="245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233">
        <f>BU113</f>
        <v>110180.27</v>
      </c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3">
        <f t="shared" si="7"/>
        <v>42119.729999999996</v>
      </c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5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</row>
    <row r="113" spans="1:188" s="24" customFormat="1" ht="18" customHeight="1">
      <c r="A113" s="226" t="s">
        <v>132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158" t="s">
        <v>32</v>
      </c>
      <c r="AK113" s="158"/>
      <c r="AL113" s="158"/>
      <c r="AM113" s="19"/>
      <c r="AN113" s="19"/>
      <c r="AO113" s="19"/>
      <c r="AP113" s="206" t="s">
        <v>400</v>
      </c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8"/>
      <c r="BB113" s="28"/>
      <c r="BC113" s="28"/>
      <c r="BD113" s="28"/>
      <c r="BE113" s="28"/>
      <c r="BF113" s="28"/>
      <c r="BG113" s="28"/>
      <c r="BH113" s="209">
        <f t="shared" si="8"/>
        <v>152300</v>
      </c>
      <c r="BI113" s="221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09">
        <f t="shared" si="9"/>
        <v>110180.27</v>
      </c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09">
        <f t="shared" si="7"/>
        <v>42119.729999999996</v>
      </c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30" customHeight="1">
      <c r="A114" s="281" t="s">
        <v>133</v>
      </c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158" t="s">
        <v>32</v>
      </c>
      <c r="AK114" s="158"/>
      <c r="AL114" s="158"/>
      <c r="AM114" s="19"/>
      <c r="AN114" s="19"/>
      <c r="AO114" s="19"/>
      <c r="AP114" s="206" t="s">
        <v>401</v>
      </c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8"/>
      <c r="BB114" s="28"/>
      <c r="BC114" s="28"/>
      <c r="BD114" s="28"/>
      <c r="BE114" s="28"/>
      <c r="BF114" s="28"/>
      <c r="BG114" s="28"/>
      <c r="BH114" s="209">
        <f>SUM(BH115+BH116)</f>
        <v>152300</v>
      </c>
      <c r="BI114" s="221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09">
        <f>SUM(BU115+BU116)</f>
        <v>110180.27</v>
      </c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09">
        <f t="shared" si="7"/>
        <v>42119.729999999996</v>
      </c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18" customHeight="1">
      <c r="A115" s="222" t="s">
        <v>134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158" t="s">
        <v>32</v>
      </c>
      <c r="AK115" s="158"/>
      <c r="AL115" s="158"/>
      <c r="AM115" s="19"/>
      <c r="AN115" s="19"/>
      <c r="AO115" s="19"/>
      <c r="AP115" s="206" t="s">
        <v>402</v>
      </c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8"/>
      <c r="BB115" s="28"/>
      <c r="BC115" s="28"/>
      <c r="BD115" s="28"/>
      <c r="BE115" s="28"/>
      <c r="BF115" s="28"/>
      <c r="BG115" s="28"/>
      <c r="BH115" s="209">
        <v>108300</v>
      </c>
      <c r="BI115" s="221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09">
        <v>82742</v>
      </c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09">
        <f t="shared" si="7"/>
        <v>25558</v>
      </c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1"/>
      <c r="CU115" s="6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6.25" customHeight="1">
      <c r="A116" s="219" t="s">
        <v>136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158" t="s">
        <v>32</v>
      </c>
      <c r="AK116" s="158"/>
      <c r="AL116" s="158"/>
      <c r="AM116" s="19"/>
      <c r="AN116" s="19"/>
      <c r="AO116" s="19"/>
      <c r="AP116" s="206" t="s">
        <v>403</v>
      </c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8"/>
      <c r="BB116" s="28"/>
      <c r="BC116" s="28"/>
      <c r="BD116" s="28"/>
      <c r="BE116" s="28"/>
      <c r="BF116" s="28"/>
      <c r="BG116" s="28"/>
      <c r="BH116" s="209">
        <v>44000</v>
      </c>
      <c r="BI116" s="221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09">
        <v>27438.27</v>
      </c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09">
        <f t="shared" si="7"/>
        <v>16561.73</v>
      </c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98" s="99" customFormat="1" ht="38.25" customHeight="1">
      <c r="A117" s="420" t="s">
        <v>159</v>
      </c>
      <c r="B117" s="421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21"/>
      <c r="W117" s="421"/>
      <c r="X117" s="421"/>
      <c r="Y117" s="421"/>
      <c r="Z117" s="421"/>
      <c r="AA117" s="421"/>
      <c r="AB117" s="421"/>
      <c r="AC117" s="421"/>
      <c r="AD117" s="421"/>
      <c r="AE117" s="421"/>
      <c r="AF117" s="421"/>
      <c r="AG117" s="421"/>
      <c r="AH117" s="421"/>
      <c r="AI117" s="421"/>
      <c r="AJ117" s="419" t="s">
        <v>32</v>
      </c>
      <c r="AK117" s="419"/>
      <c r="AL117" s="419"/>
      <c r="AM117" s="419"/>
      <c r="AN117" s="419"/>
      <c r="AO117" s="419"/>
      <c r="AP117" s="439" t="s">
        <v>160</v>
      </c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1"/>
      <c r="BB117" s="128"/>
      <c r="BC117" s="128"/>
      <c r="BD117" s="128"/>
      <c r="BE117" s="128"/>
      <c r="BF117" s="128"/>
      <c r="BG117" s="128"/>
      <c r="BH117" s="318">
        <f>BH118</f>
        <v>199500</v>
      </c>
      <c r="BI117" s="445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318">
        <f>BU118</f>
        <v>190718.89</v>
      </c>
      <c r="BV117" s="319"/>
      <c r="BW117" s="319"/>
      <c r="BX117" s="319"/>
      <c r="BY117" s="319"/>
      <c r="BZ117" s="319"/>
      <c r="CA117" s="319"/>
      <c r="CB117" s="319"/>
      <c r="CC117" s="319"/>
      <c r="CD117" s="319"/>
      <c r="CE117" s="319"/>
      <c r="CF117" s="319"/>
      <c r="CG117" s="319"/>
      <c r="CH117" s="319"/>
      <c r="CI117" s="331">
        <f t="shared" si="7"/>
        <v>8781.109999999986</v>
      </c>
      <c r="CJ117" s="332"/>
      <c r="CK117" s="332"/>
      <c r="CL117" s="332"/>
      <c r="CM117" s="332"/>
      <c r="CN117" s="332"/>
      <c r="CO117" s="332"/>
      <c r="CP117" s="332"/>
      <c r="CQ117" s="332"/>
      <c r="CR117" s="332"/>
      <c r="CS117" s="332"/>
      <c r="CT117" s="333"/>
    </row>
    <row r="118" spans="1:188" s="24" customFormat="1" ht="52.5" customHeight="1">
      <c r="A118" s="422" t="s">
        <v>216</v>
      </c>
      <c r="B118" s="423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261" t="s">
        <v>32</v>
      </c>
      <c r="AK118" s="261"/>
      <c r="AL118" s="261"/>
      <c r="AM118" s="261"/>
      <c r="AN118" s="261"/>
      <c r="AO118" s="261"/>
      <c r="AP118" s="356" t="s">
        <v>161</v>
      </c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8"/>
      <c r="BB118" s="28"/>
      <c r="BC118" s="28"/>
      <c r="BD118" s="28"/>
      <c r="BE118" s="28"/>
      <c r="BF118" s="28"/>
      <c r="BG118" s="28"/>
      <c r="BH118" s="209">
        <f>BH119</f>
        <v>199500</v>
      </c>
      <c r="BI118" s="221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09">
        <f>BU119</f>
        <v>190718.89</v>
      </c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09">
        <f t="shared" si="7"/>
        <v>8781.109999999986</v>
      </c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4" customHeight="1">
      <c r="A119" s="371" t="s">
        <v>240</v>
      </c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59" t="s">
        <v>32</v>
      </c>
      <c r="AK119" s="359"/>
      <c r="AL119" s="359"/>
      <c r="AM119" s="359"/>
      <c r="AN119" s="359"/>
      <c r="AO119" s="359"/>
      <c r="AP119" s="382" t="s">
        <v>241</v>
      </c>
      <c r="AQ119" s="383"/>
      <c r="AR119" s="383"/>
      <c r="AS119" s="383"/>
      <c r="AT119" s="383"/>
      <c r="AU119" s="383"/>
      <c r="AV119" s="383"/>
      <c r="AW119" s="383"/>
      <c r="AX119" s="383"/>
      <c r="AY119" s="383"/>
      <c r="AZ119" s="383"/>
      <c r="BA119" s="384"/>
      <c r="BB119" s="31"/>
      <c r="BC119" s="31"/>
      <c r="BD119" s="31"/>
      <c r="BE119" s="31"/>
      <c r="BF119" s="31"/>
      <c r="BG119" s="31"/>
      <c r="BH119" s="215">
        <f>BH120+BH132</f>
        <v>199500</v>
      </c>
      <c r="BI119" s="216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215">
        <f>BU120+BU132</f>
        <v>190718.89</v>
      </c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5">
        <f t="shared" si="7"/>
        <v>8781.109999999986</v>
      </c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8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84.75" customHeight="1">
      <c r="A120" s="305" t="s">
        <v>404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255" t="s">
        <v>32</v>
      </c>
      <c r="AK120" s="255"/>
      <c r="AL120" s="255"/>
      <c r="AM120" s="255"/>
      <c r="AN120" s="255"/>
      <c r="AO120" s="255"/>
      <c r="AP120" s="424" t="s">
        <v>242</v>
      </c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5"/>
      <c r="BA120" s="426"/>
      <c r="BB120" s="63"/>
      <c r="BC120" s="63"/>
      <c r="BD120" s="63"/>
      <c r="BE120" s="63"/>
      <c r="BF120" s="63"/>
      <c r="BG120" s="63"/>
      <c r="BH120" s="242">
        <f>BH121+BH128</f>
        <v>197000</v>
      </c>
      <c r="BI120" s="243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242">
        <f>BU121+BU128</f>
        <v>190718.89</v>
      </c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42">
        <f t="shared" si="7"/>
        <v>6281.109999999986</v>
      </c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4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50.25" customHeight="1">
      <c r="A121" s="237" t="s">
        <v>322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59" t="s">
        <v>32</v>
      </c>
      <c r="AK121" s="259"/>
      <c r="AL121" s="259"/>
      <c r="AM121" s="259"/>
      <c r="AN121" s="259"/>
      <c r="AO121" s="259"/>
      <c r="AP121" s="427" t="s">
        <v>405</v>
      </c>
      <c r="AQ121" s="428"/>
      <c r="AR121" s="428"/>
      <c r="AS121" s="428"/>
      <c r="AT121" s="428"/>
      <c r="AU121" s="428"/>
      <c r="AV121" s="428"/>
      <c r="AW121" s="428"/>
      <c r="AX121" s="428"/>
      <c r="AY121" s="428"/>
      <c r="AZ121" s="428"/>
      <c r="BA121" s="429"/>
      <c r="BB121" s="100"/>
      <c r="BC121" s="100"/>
      <c r="BD121" s="100"/>
      <c r="BE121" s="100"/>
      <c r="BF121" s="100"/>
      <c r="BG121" s="100"/>
      <c r="BH121" s="239">
        <f>BH122+BH125</f>
        <v>26200</v>
      </c>
      <c r="BI121" s="240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317">
        <f>BU122+BU125</f>
        <v>19918.89</v>
      </c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7"/>
      <c r="CI121" s="233">
        <f t="shared" si="7"/>
        <v>6281.110000000001</v>
      </c>
      <c r="CJ121" s="234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5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18" customHeight="1">
      <c r="A122" s="226" t="s">
        <v>132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158" t="s">
        <v>32</v>
      </c>
      <c r="AK122" s="158"/>
      <c r="AL122" s="158"/>
      <c r="AM122" s="158"/>
      <c r="AN122" s="158"/>
      <c r="AO122" s="158"/>
      <c r="AP122" s="356" t="s">
        <v>406</v>
      </c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8"/>
      <c r="BB122" s="28"/>
      <c r="BC122" s="28"/>
      <c r="BD122" s="28"/>
      <c r="BE122" s="28"/>
      <c r="BF122" s="28"/>
      <c r="BG122" s="28"/>
      <c r="BH122" s="209">
        <f>BH123</f>
        <v>20000</v>
      </c>
      <c r="BI122" s="221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9">
        <f>BU123</f>
        <v>13738.89</v>
      </c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09">
        <f t="shared" si="7"/>
        <v>6261.110000000001</v>
      </c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222" t="s">
        <v>221</v>
      </c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158" t="s">
        <v>32</v>
      </c>
      <c r="AK123" s="158"/>
      <c r="AL123" s="158"/>
      <c r="AM123" s="158"/>
      <c r="AN123" s="158"/>
      <c r="AO123" s="158"/>
      <c r="AP123" s="356" t="s">
        <v>407</v>
      </c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8"/>
      <c r="BB123" s="28"/>
      <c r="BC123" s="28"/>
      <c r="BD123" s="28"/>
      <c r="BE123" s="28"/>
      <c r="BF123" s="28"/>
      <c r="BG123" s="28"/>
      <c r="BH123" s="231">
        <f>SUM(BH124)</f>
        <v>20000</v>
      </c>
      <c r="BI123" s="231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31">
        <f>SUM(BU124)</f>
        <v>13738.89</v>
      </c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09">
        <f t="shared" si="7"/>
        <v>6261.110000000001</v>
      </c>
      <c r="CJ123" s="210"/>
      <c r="CK123" s="210"/>
      <c r="CL123" s="210"/>
      <c r="CM123" s="210"/>
      <c r="CN123" s="210"/>
      <c r="CO123" s="210"/>
      <c r="CP123" s="210"/>
      <c r="CQ123" s="210"/>
      <c r="CR123" s="210"/>
      <c r="CS123" s="210"/>
      <c r="CT123" s="21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275" t="s">
        <v>137</v>
      </c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158" t="s">
        <v>32</v>
      </c>
      <c r="AK124" s="158"/>
      <c r="AL124" s="158"/>
      <c r="AM124" s="19"/>
      <c r="AN124" s="19"/>
      <c r="AO124" s="19"/>
      <c r="AP124" s="356" t="s">
        <v>408</v>
      </c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8"/>
      <c r="BB124" s="28"/>
      <c r="BC124" s="28"/>
      <c r="BD124" s="28"/>
      <c r="BE124" s="28"/>
      <c r="BF124" s="28"/>
      <c r="BG124" s="28"/>
      <c r="BH124" s="231">
        <v>20000</v>
      </c>
      <c r="BI124" s="231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9">
        <v>13738.89</v>
      </c>
      <c r="BV124" s="210"/>
      <c r="BW124" s="210"/>
      <c r="BX124" s="210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  <c r="CI124" s="209">
        <f t="shared" si="7"/>
        <v>6261.110000000001</v>
      </c>
      <c r="CJ124" s="210"/>
      <c r="CK124" s="210"/>
      <c r="CL124" s="210"/>
      <c r="CM124" s="210"/>
      <c r="CN124" s="210"/>
      <c r="CO124" s="210"/>
      <c r="CP124" s="210"/>
      <c r="CQ124" s="210"/>
      <c r="CR124" s="210"/>
      <c r="CS124" s="210"/>
      <c r="CT124" s="21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7.75" customHeight="1">
      <c r="A125" s="226" t="s">
        <v>277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158" t="s">
        <v>32</v>
      </c>
      <c r="AK125" s="158"/>
      <c r="AL125" s="158"/>
      <c r="AM125" s="19"/>
      <c r="AN125" s="19"/>
      <c r="AO125" s="19"/>
      <c r="AP125" s="356" t="s">
        <v>409</v>
      </c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8"/>
      <c r="BB125" s="28"/>
      <c r="BC125" s="28"/>
      <c r="BD125" s="28"/>
      <c r="BE125" s="28"/>
      <c r="BF125" s="28"/>
      <c r="BG125" s="28"/>
      <c r="BH125" s="209">
        <f>BH126+BH127</f>
        <v>6200</v>
      </c>
      <c r="BI125" s="221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09">
        <f>BU126+BU127</f>
        <v>6180</v>
      </c>
      <c r="BV125" s="210"/>
      <c r="BW125" s="210"/>
      <c r="BX125" s="210"/>
      <c r="BY125" s="210"/>
      <c r="BZ125" s="210"/>
      <c r="CA125" s="210"/>
      <c r="CB125" s="210"/>
      <c r="CC125" s="210"/>
      <c r="CD125" s="210"/>
      <c r="CE125" s="210"/>
      <c r="CF125" s="210"/>
      <c r="CG125" s="210"/>
      <c r="CH125" s="210"/>
      <c r="CI125" s="209">
        <f t="shared" si="7"/>
        <v>20</v>
      </c>
      <c r="CJ125" s="210"/>
      <c r="CK125" s="210"/>
      <c r="CL125" s="210"/>
      <c r="CM125" s="210"/>
      <c r="CN125" s="210"/>
      <c r="CO125" s="210"/>
      <c r="CP125" s="210"/>
      <c r="CQ125" s="210"/>
      <c r="CR125" s="210"/>
      <c r="CS125" s="210"/>
      <c r="CT125" s="21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28.5" customHeight="1">
      <c r="A126" s="226" t="s">
        <v>145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158" t="s">
        <v>32</v>
      </c>
      <c r="AK126" s="158"/>
      <c r="AL126" s="158"/>
      <c r="AM126" s="19"/>
      <c r="AN126" s="19"/>
      <c r="AO126" s="19"/>
      <c r="AP126" s="356" t="s">
        <v>410</v>
      </c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8"/>
      <c r="BB126" s="28"/>
      <c r="BC126" s="28"/>
      <c r="BD126" s="28"/>
      <c r="BE126" s="28"/>
      <c r="BF126" s="28"/>
      <c r="BG126" s="28"/>
      <c r="BH126" s="209">
        <v>4800</v>
      </c>
      <c r="BI126" s="221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09">
        <v>4800</v>
      </c>
      <c r="BV126" s="210"/>
      <c r="BW126" s="210"/>
      <c r="BX126" s="210"/>
      <c r="BY126" s="210"/>
      <c r="BZ126" s="210"/>
      <c r="CA126" s="210"/>
      <c r="CB126" s="210"/>
      <c r="CC126" s="210"/>
      <c r="CD126" s="210"/>
      <c r="CE126" s="210"/>
      <c r="CF126" s="210"/>
      <c r="CG126" s="210"/>
      <c r="CH126" s="210"/>
      <c r="CI126" s="209">
        <f t="shared" si="7"/>
        <v>0</v>
      </c>
      <c r="CJ126" s="210"/>
      <c r="CK126" s="210"/>
      <c r="CL126" s="210"/>
      <c r="CM126" s="210"/>
      <c r="CN126" s="210"/>
      <c r="CO126" s="210"/>
      <c r="CP126" s="210"/>
      <c r="CQ126" s="210"/>
      <c r="CR126" s="210"/>
      <c r="CS126" s="210"/>
      <c r="CT126" s="21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8.5" customHeight="1">
      <c r="A127" s="226" t="s">
        <v>146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158" t="s">
        <v>32</v>
      </c>
      <c r="AK127" s="158"/>
      <c r="AL127" s="158"/>
      <c r="AM127" s="19"/>
      <c r="AN127" s="19"/>
      <c r="AO127" s="19"/>
      <c r="AP127" s="356" t="s">
        <v>585</v>
      </c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8"/>
      <c r="BB127" s="28"/>
      <c r="BC127" s="28"/>
      <c r="BD127" s="28"/>
      <c r="BE127" s="28"/>
      <c r="BF127" s="28"/>
      <c r="BG127" s="28"/>
      <c r="BH127" s="209">
        <v>1400</v>
      </c>
      <c r="BI127" s="221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09">
        <v>1380</v>
      </c>
      <c r="BV127" s="210"/>
      <c r="BW127" s="210"/>
      <c r="BX127" s="210"/>
      <c r="BY127" s="210"/>
      <c r="BZ127" s="210"/>
      <c r="CA127" s="210"/>
      <c r="CB127" s="210"/>
      <c r="CC127" s="210"/>
      <c r="CD127" s="210"/>
      <c r="CE127" s="210"/>
      <c r="CF127" s="210"/>
      <c r="CG127" s="210"/>
      <c r="CH127" s="210"/>
      <c r="CI127" s="209">
        <f>BH127-BU127</f>
        <v>20</v>
      </c>
      <c r="CJ127" s="210"/>
      <c r="CK127" s="210"/>
      <c r="CL127" s="210"/>
      <c r="CM127" s="210"/>
      <c r="CN127" s="210"/>
      <c r="CO127" s="210"/>
      <c r="CP127" s="210"/>
      <c r="CQ127" s="210"/>
      <c r="CR127" s="210"/>
      <c r="CS127" s="210"/>
      <c r="CT127" s="21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7.75" customHeight="1">
      <c r="A128" s="226" t="s">
        <v>113</v>
      </c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379"/>
      <c r="AJ128" s="158" t="s">
        <v>32</v>
      </c>
      <c r="AK128" s="158"/>
      <c r="AL128" s="158"/>
      <c r="AM128" s="19"/>
      <c r="AN128" s="19"/>
      <c r="AO128" s="19"/>
      <c r="AP128" s="356" t="s">
        <v>411</v>
      </c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8"/>
      <c r="BB128" s="28"/>
      <c r="BC128" s="28"/>
      <c r="BD128" s="28"/>
      <c r="BE128" s="28"/>
      <c r="BF128" s="28"/>
      <c r="BG128" s="28"/>
      <c r="BH128" s="209">
        <f>BH129</f>
        <v>170800</v>
      </c>
      <c r="BI128" s="221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09">
        <f>BU129</f>
        <v>170800</v>
      </c>
      <c r="BV128" s="210"/>
      <c r="BW128" s="210"/>
      <c r="BX128" s="210"/>
      <c r="BY128" s="210"/>
      <c r="BZ128" s="210"/>
      <c r="CA128" s="210"/>
      <c r="CB128" s="210"/>
      <c r="CC128" s="210"/>
      <c r="CD128" s="210"/>
      <c r="CE128" s="210"/>
      <c r="CF128" s="210"/>
      <c r="CG128" s="210"/>
      <c r="CH128" s="210"/>
      <c r="CI128" s="209">
        <f>BH128-BU128</f>
        <v>0</v>
      </c>
      <c r="CJ128" s="210"/>
      <c r="CK128" s="210"/>
      <c r="CL128" s="210"/>
      <c r="CM128" s="210"/>
      <c r="CN128" s="210"/>
      <c r="CO128" s="210"/>
      <c r="CP128" s="210"/>
      <c r="CQ128" s="210"/>
      <c r="CR128" s="210"/>
      <c r="CS128" s="210"/>
      <c r="CT128" s="21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5.5" customHeight="1">
      <c r="A129" s="226" t="s">
        <v>132</v>
      </c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158" t="s">
        <v>32</v>
      </c>
      <c r="AK129" s="158"/>
      <c r="AL129" s="158"/>
      <c r="AM129" s="19"/>
      <c r="AN129" s="19"/>
      <c r="AO129" s="19"/>
      <c r="AP129" s="356" t="s">
        <v>412</v>
      </c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8"/>
      <c r="BB129" s="28"/>
      <c r="BC129" s="28"/>
      <c r="BD129" s="28"/>
      <c r="BE129" s="28"/>
      <c r="BF129" s="28"/>
      <c r="BG129" s="28"/>
      <c r="BH129" s="209">
        <f>BH130</f>
        <v>170800</v>
      </c>
      <c r="BI129" s="221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09">
        <f>BU130</f>
        <v>170800</v>
      </c>
      <c r="BV129" s="210"/>
      <c r="BW129" s="210"/>
      <c r="BX129" s="210"/>
      <c r="BY129" s="210"/>
      <c r="BZ129" s="210"/>
      <c r="CA129" s="210"/>
      <c r="CB129" s="210"/>
      <c r="CC129" s="210"/>
      <c r="CD129" s="210"/>
      <c r="CE129" s="210"/>
      <c r="CF129" s="210"/>
      <c r="CG129" s="210"/>
      <c r="CH129" s="210"/>
      <c r="CI129" s="209">
        <f>BH129-BU129</f>
        <v>0</v>
      </c>
      <c r="CJ129" s="210"/>
      <c r="CK129" s="210"/>
      <c r="CL129" s="210"/>
      <c r="CM129" s="210"/>
      <c r="CN129" s="210"/>
      <c r="CO129" s="210"/>
      <c r="CP129" s="210"/>
      <c r="CQ129" s="210"/>
      <c r="CR129" s="210"/>
      <c r="CS129" s="210"/>
      <c r="CT129" s="21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387" t="s">
        <v>257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/>
      <c r="AJ130" s="158" t="s">
        <v>32</v>
      </c>
      <c r="AK130" s="158"/>
      <c r="AL130" s="158"/>
      <c r="AM130" s="19"/>
      <c r="AN130" s="19"/>
      <c r="AO130" s="19"/>
      <c r="AP130" s="356" t="s">
        <v>413</v>
      </c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8"/>
      <c r="BB130" s="28"/>
      <c r="BC130" s="28"/>
      <c r="BD130" s="28"/>
      <c r="BE130" s="28"/>
      <c r="BF130" s="28"/>
      <c r="BG130" s="28"/>
      <c r="BH130" s="209">
        <f>BH131</f>
        <v>170800</v>
      </c>
      <c r="BI130" s="221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09">
        <f>BU131</f>
        <v>170800</v>
      </c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210"/>
      <c r="CG130" s="210"/>
      <c r="CH130" s="210"/>
      <c r="CI130" s="209">
        <f t="shared" si="7"/>
        <v>0</v>
      </c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38.25" customHeight="1">
      <c r="A131" s="387" t="s">
        <v>258</v>
      </c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158" t="s">
        <v>32</v>
      </c>
      <c r="AK131" s="158"/>
      <c r="AL131" s="158"/>
      <c r="AM131" s="19"/>
      <c r="AN131" s="19"/>
      <c r="AO131" s="19"/>
      <c r="AP131" s="356" t="s">
        <v>414</v>
      </c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8"/>
      <c r="BB131" s="28"/>
      <c r="BC131" s="28"/>
      <c r="BD131" s="28"/>
      <c r="BE131" s="28"/>
      <c r="BF131" s="28"/>
      <c r="BG131" s="28"/>
      <c r="BH131" s="209">
        <v>170800</v>
      </c>
      <c r="BI131" s="221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09">
        <v>170800</v>
      </c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210"/>
      <c r="CG131" s="210"/>
      <c r="CH131" s="210"/>
      <c r="CI131" s="209">
        <f t="shared" si="7"/>
        <v>0</v>
      </c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99" customHeight="1">
      <c r="A132" s="305" t="s">
        <v>420</v>
      </c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255" t="s">
        <v>32</v>
      </c>
      <c r="AK132" s="255"/>
      <c r="AL132" s="255"/>
      <c r="AM132" s="255"/>
      <c r="AN132" s="255"/>
      <c r="AO132" s="255"/>
      <c r="AP132" s="424" t="s">
        <v>418</v>
      </c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6"/>
      <c r="BB132" s="63"/>
      <c r="BC132" s="63"/>
      <c r="BD132" s="63"/>
      <c r="BE132" s="63"/>
      <c r="BF132" s="63"/>
      <c r="BG132" s="63"/>
      <c r="BH132" s="242">
        <f>BH133</f>
        <v>2500</v>
      </c>
      <c r="BI132" s="243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242">
        <f>BU133</f>
        <v>0</v>
      </c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42">
        <f>BH132-BU132</f>
        <v>2500</v>
      </c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4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48" customHeight="1">
      <c r="A133" s="237" t="s">
        <v>322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44" t="s">
        <v>32</v>
      </c>
      <c r="AK133" s="244"/>
      <c r="AL133" s="244"/>
      <c r="AM133" s="70"/>
      <c r="AN133" s="70"/>
      <c r="AO133" s="70"/>
      <c r="AP133" s="427" t="s">
        <v>417</v>
      </c>
      <c r="AQ133" s="428"/>
      <c r="AR133" s="428"/>
      <c r="AS133" s="428"/>
      <c r="AT133" s="428"/>
      <c r="AU133" s="428"/>
      <c r="AV133" s="428"/>
      <c r="AW133" s="428"/>
      <c r="AX133" s="428"/>
      <c r="AY133" s="428"/>
      <c r="AZ133" s="428"/>
      <c r="BA133" s="429"/>
      <c r="BB133" s="71"/>
      <c r="BC133" s="71"/>
      <c r="BD133" s="71"/>
      <c r="BE133" s="71"/>
      <c r="BF133" s="71"/>
      <c r="BG133" s="71"/>
      <c r="BH133" s="233">
        <f>BH134</f>
        <v>2500</v>
      </c>
      <c r="BI133" s="245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233">
        <f>BU134</f>
        <v>0</v>
      </c>
      <c r="BV133" s="234"/>
      <c r="BW133" s="234"/>
      <c r="BX133" s="234"/>
      <c r="BY133" s="234"/>
      <c r="BZ133" s="234"/>
      <c r="CA133" s="234"/>
      <c r="CB133" s="234"/>
      <c r="CC133" s="234"/>
      <c r="CD133" s="234"/>
      <c r="CE133" s="234"/>
      <c r="CF133" s="234"/>
      <c r="CG133" s="234"/>
      <c r="CH133" s="234"/>
      <c r="CI133" s="233">
        <f t="shared" si="7"/>
        <v>2500</v>
      </c>
      <c r="CJ133" s="234"/>
      <c r="CK133" s="234"/>
      <c r="CL133" s="234"/>
      <c r="CM133" s="234"/>
      <c r="CN133" s="234"/>
      <c r="CO133" s="234"/>
      <c r="CP133" s="234"/>
      <c r="CQ133" s="234"/>
      <c r="CR133" s="234"/>
      <c r="CS133" s="234"/>
      <c r="CT133" s="235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27.75" customHeight="1">
      <c r="A134" s="226" t="s">
        <v>277</v>
      </c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158" t="s">
        <v>32</v>
      </c>
      <c r="AK134" s="158"/>
      <c r="AL134" s="158"/>
      <c r="AM134" s="19"/>
      <c r="AN134" s="19"/>
      <c r="AO134" s="19"/>
      <c r="AP134" s="356" t="s">
        <v>416</v>
      </c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8"/>
      <c r="BB134" s="28"/>
      <c r="BC134" s="28"/>
      <c r="BD134" s="28"/>
      <c r="BE134" s="28"/>
      <c r="BF134" s="28"/>
      <c r="BG134" s="28"/>
      <c r="BH134" s="209">
        <f>BH135</f>
        <v>2500</v>
      </c>
      <c r="BI134" s="221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09">
        <f>BU135</f>
        <v>0</v>
      </c>
      <c r="BV134" s="210"/>
      <c r="BW134" s="210"/>
      <c r="BX134" s="210"/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09">
        <f>BH134-BU134</f>
        <v>2500</v>
      </c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8.5" customHeight="1">
      <c r="A135" s="226" t="s">
        <v>146</v>
      </c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158" t="s">
        <v>32</v>
      </c>
      <c r="AK135" s="158"/>
      <c r="AL135" s="158"/>
      <c r="AM135" s="19"/>
      <c r="AN135" s="19"/>
      <c r="AO135" s="19"/>
      <c r="AP135" s="356" t="s">
        <v>415</v>
      </c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8"/>
      <c r="BB135" s="28"/>
      <c r="BC135" s="28"/>
      <c r="BD135" s="28"/>
      <c r="BE135" s="28"/>
      <c r="BF135" s="28"/>
      <c r="BG135" s="28"/>
      <c r="BH135" s="209">
        <v>2500</v>
      </c>
      <c r="BI135" s="221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09">
        <v>0</v>
      </c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09">
        <f>BH135-BU135</f>
        <v>2500</v>
      </c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18" customHeight="1">
      <c r="A136" s="430" t="s">
        <v>217</v>
      </c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  <c r="AF136" s="431"/>
      <c r="AG136" s="431"/>
      <c r="AH136" s="431"/>
      <c r="AI136" s="431"/>
      <c r="AJ136" s="418" t="s">
        <v>32</v>
      </c>
      <c r="AK136" s="418"/>
      <c r="AL136" s="418"/>
      <c r="AM136" s="118"/>
      <c r="AN136" s="118"/>
      <c r="AO136" s="118"/>
      <c r="AP136" s="418" t="s">
        <v>218</v>
      </c>
      <c r="AQ136" s="418"/>
      <c r="AR136" s="418"/>
      <c r="AS136" s="418"/>
      <c r="AT136" s="418"/>
      <c r="AU136" s="418"/>
      <c r="AV136" s="418"/>
      <c r="AW136" s="418"/>
      <c r="AX136" s="418"/>
      <c r="AY136" s="418"/>
      <c r="AZ136" s="418"/>
      <c r="BA136" s="418"/>
      <c r="BB136" s="119"/>
      <c r="BC136" s="119"/>
      <c r="BD136" s="119"/>
      <c r="BE136" s="119"/>
      <c r="BF136" s="119"/>
      <c r="BG136" s="119"/>
      <c r="BH136" s="417">
        <f>BH137+BH151+BH144</f>
        <v>1166100</v>
      </c>
      <c r="BI136" s="417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326">
        <f>BU137+BU151+BU144</f>
        <v>402749.77999999997</v>
      </c>
      <c r="BV136" s="327"/>
      <c r="BW136" s="327"/>
      <c r="BX136" s="327"/>
      <c r="BY136" s="327"/>
      <c r="BZ136" s="327"/>
      <c r="CA136" s="327"/>
      <c r="CB136" s="327"/>
      <c r="CC136" s="327"/>
      <c r="CD136" s="327"/>
      <c r="CE136" s="327"/>
      <c r="CF136" s="327"/>
      <c r="CG136" s="327"/>
      <c r="CH136" s="327"/>
      <c r="CI136" s="326">
        <f aca="true" t="shared" si="10" ref="CI136:CI162">BH136-BU136</f>
        <v>763350.22</v>
      </c>
      <c r="CJ136" s="327"/>
      <c r="CK136" s="327"/>
      <c r="CL136" s="327"/>
      <c r="CM136" s="327"/>
      <c r="CN136" s="327"/>
      <c r="CO136" s="327"/>
      <c r="CP136" s="327"/>
      <c r="CQ136" s="327"/>
      <c r="CR136" s="327"/>
      <c r="CS136" s="327"/>
      <c r="CT136" s="330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0.25" customHeight="1">
      <c r="A137" s="385" t="s">
        <v>219</v>
      </c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263" t="s">
        <v>32</v>
      </c>
      <c r="AK137" s="263"/>
      <c r="AL137" s="263"/>
      <c r="AM137" s="263"/>
      <c r="AN137" s="263"/>
      <c r="AO137" s="263"/>
      <c r="AP137" s="262" t="s">
        <v>220</v>
      </c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111"/>
      <c r="BC137" s="111"/>
      <c r="BD137" s="111"/>
      <c r="BE137" s="111"/>
      <c r="BF137" s="111"/>
      <c r="BG137" s="111"/>
      <c r="BH137" s="246">
        <f>BH138</f>
        <v>29400</v>
      </c>
      <c r="BI137" s="348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246">
        <f>BU138</f>
        <v>29358.54</v>
      </c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6">
        <f t="shared" si="10"/>
        <v>41.45999999999913</v>
      </c>
      <c r="CJ137" s="247"/>
      <c r="CK137" s="247"/>
      <c r="CL137" s="247"/>
      <c r="CM137" s="247"/>
      <c r="CN137" s="247"/>
      <c r="CO137" s="247"/>
      <c r="CP137" s="247"/>
      <c r="CQ137" s="247"/>
      <c r="CR137" s="247"/>
      <c r="CS137" s="247"/>
      <c r="CT137" s="248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226" t="s">
        <v>250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61" t="s">
        <v>32</v>
      </c>
      <c r="AK138" s="261"/>
      <c r="AL138" s="261"/>
      <c r="AM138" s="261"/>
      <c r="AN138" s="261"/>
      <c r="AO138" s="261"/>
      <c r="AP138" s="158" t="s">
        <v>421</v>
      </c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28"/>
      <c r="BC138" s="28"/>
      <c r="BD138" s="28"/>
      <c r="BE138" s="28"/>
      <c r="BF138" s="28"/>
      <c r="BG138" s="28"/>
      <c r="BH138" s="209">
        <f>BH139</f>
        <v>29400</v>
      </c>
      <c r="BI138" s="221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09">
        <f>BU139</f>
        <v>29358.54</v>
      </c>
      <c r="BV138" s="210"/>
      <c r="BW138" s="210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09">
        <f t="shared" si="10"/>
        <v>41.45999999999913</v>
      </c>
      <c r="CJ138" s="210"/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70.5" customHeight="1">
      <c r="A139" s="226" t="s">
        <v>423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61" t="s">
        <v>32</v>
      </c>
      <c r="AK139" s="261"/>
      <c r="AL139" s="261"/>
      <c r="AM139" s="261"/>
      <c r="AN139" s="261"/>
      <c r="AO139" s="261"/>
      <c r="AP139" s="158" t="s">
        <v>422</v>
      </c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28"/>
      <c r="BC139" s="28"/>
      <c r="BD139" s="28"/>
      <c r="BE139" s="28"/>
      <c r="BF139" s="28"/>
      <c r="BG139" s="28"/>
      <c r="BH139" s="209">
        <f>BH140</f>
        <v>29400</v>
      </c>
      <c r="BI139" s="221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09">
        <f>BU140</f>
        <v>29358.54</v>
      </c>
      <c r="BV139" s="210"/>
      <c r="BW139" s="210"/>
      <c r="BX139" s="210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09">
        <f t="shared" si="10"/>
        <v>41.45999999999913</v>
      </c>
      <c r="CJ139" s="210"/>
      <c r="CK139" s="210"/>
      <c r="CL139" s="210"/>
      <c r="CM139" s="210"/>
      <c r="CN139" s="210"/>
      <c r="CO139" s="210"/>
      <c r="CP139" s="210"/>
      <c r="CQ139" s="210"/>
      <c r="CR139" s="210"/>
      <c r="CS139" s="210"/>
      <c r="CT139" s="21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50.25" customHeight="1">
      <c r="A140" s="237" t="s">
        <v>322</v>
      </c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59" t="s">
        <v>32</v>
      </c>
      <c r="AK140" s="259"/>
      <c r="AL140" s="259"/>
      <c r="AM140" s="259"/>
      <c r="AN140" s="259"/>
      <c r="AO140" s="259"/>
      <c r="AP140" s="260" t="s">
        <v>424</v>
      </c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100"/>
      <c r="BC140" s="100"/>
      <c r="BD140" s="100"/>
      <c r="BE140" s="100"/>
      <c r="BF140" s="100"/>
      <c r="BG140" s="100"/>
      <c r="BH140" s="239">
        <f>BH141</f>
        <v>29400</v>
      </c>
      <c r="BI140" s="240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317">
        <f>BU141</f>
        <v>29358.54</v>
      </c>
      <c r="BV140" s="317"/>
      <c r="BW140" s="317"/>
      <c r="BX140" s="317"/>
      <c r="BY140" s="317"/>
      <c r="BZ140" s="317"/>
      <c r="CA140" s="317"/>
      <c r="CB140" s="317"/>
      <c r="CC140" s="317"/>
      <c r="CD140" s="317"/>
      <c r="CE140" s="317"/>
      <c r="CF140" s="317"/>
      <c r="CG140" s="317"/>
      <c r="CH140" s="317"/>
      <c r="CI140" s="233">
        <f t="shared" si="10"/>
        <v>41.45999999999913</v>
      </c>
      <c r="CJ140" s="234"/>
      <c r="CK140" s="234"/>
      <c r="CL140" s="234"/>
      <c r="CM140" s="234"/>
      <c r="CN140" s="234"/>
      <c r="CO140" s="234"/>
      <c r="CP140" s="234"/>
      <c r="CQ140" s="234"/>
      <c r="CR140" s="234"/>
      <c r="CS140" s="234"/>
      <c r="CT140" s="235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226" t="s">
        <v>132</v>
      </c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158" t="s">
        <v>32</v>
      </c>
      <c r="AK141" s="158"/>
      <c r="AL141" s="158"/>
      <c r="AM141" s="158"/>
      <c r="AN141" s="158"/>
      <c r="AO141" s="158"/>
      <c r="AP141" s="158" t="s">
        <v>425</v>
      </c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28"/>
      <c r="BC141" s="28"/>
      <c r="BD141" s="28"/>
      <c r="BE141" s="28"/>
      <c r="BF141" s="28"/>
      <c r="BG141" s="28"/>
      <c r="BH141" s="209">
        <f>BH142</f>
        <v>29400</v>
      </c>
      <c r="BI141" s="221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9">
        <f>BU142</f>
        <v>29358.54</v>
      </c>
      <c r="BV141" s="210"/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09">
        <f t="shared" si="10"/>
        <v>41.45999999999913</v>
      </c>
      <c r="CJ141" s="210"/>
      <c r="CK141" s="210"/>
      <c r="CL141" s="210"/>
      <c r="CM141" s="210"/>
      <c r="CN141" s="210"/>
      <c r="CO141" s="210"/>
      <c r="CP141" s="210"/>
      <c r="CQ141" s="210"/>
      <c r="CR141" s="210"/>
      <c r="CS141" s="210"/>
      <c r="CT141" s="21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18" customHeight="1">
      <c r="A142" s="222" t="s">
        <v>221</v>
      </c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158" t="s">
        <v>32</v>
      </c>
      <c r="AK142" s="158"/>
      <c r="AL142" s="158"/>
      <c r="AM142" s="158"/>
      <c r="AN142" s="158"/>
      <c r="AO142" s="158"/>
      <c r="AP142" s="158" t="s">
        <v>426</v>
      </c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28"/>
      <c r="BC142" s="28"/>
      <c r="BD142" s="28"/>
      <c r="BE142" s="28"/>
      <c r="BF142" s="28"/>
      <c r="BG142" s="28"/>
      <c r="BH142" s="231">
        <f>SUM(BH143)</f>
        <v>29400</v>
      </c>
      <c r="BI142" s="231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31">
        <f>SUM(BU143)</f>
        <v>29358.54</v>
      </c>
      <c r="BV142" s="231"/>
      <c r="BW142" s="231"/>
      <c r="BX142" s="231"/>
      <c r="BY142" s="231"/>
      <c r="BZ142" s="231"/>
      <c r="CA142" s="231"/>
      <c r="CB142" s="231"/>
      <c r="CC142" s="231"/>
      <c r="CD142" s="231"/>
      <c r="CE142" s="231"/>
      <c r="CF142" s="231"/>
      <c r="CG142" s="231"/>
      <c r="CH142" s="231"/>
      <c r="CI142" s="209">
        <f t="shared" si="10"/>
        <v>41.45999999999913</v>
      </c>
      <c r="CJ142" s="210"/>
      <c r="CK142" s="210"/>
      <c r="CL142" s="210"/>
      <c r="CM142" s="210"/>
      <c r="CN142" s="210"/>
      <c r="CO142" s="210"/>
      <c r="CP142" s="210"/>
      <c r="CQ142" s="210"/>
      <c r="CR142" s="210"/>
      <c r="CS142" s="210"/>
      <c r="CT142" s="21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18" customHeight="1">
      <c r="A143" s="275" t="s">
        <v>137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158" t="s">
        <v>32</v>
      </c>
      <c r="AK143" s="158"/>
      <c r="AL143" s="158"/>
      <c r="AM143" s="19"/>
      <c r="AN143" s="19"/>
      <c r="AO143" s="19"/>
      <c r="AP143" s="158" t="s">
        <v>427</v>
      </c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28"/>
      <c r="BC143" s="28"/>
      <c r="BD143" s="28"/>
      <c r="BE143" s="28"/>
      <c r="BF143" s="28"/>
      <c r="BG143" s="28"/>
      <c r="BH143" s="231">
        <v>29400</v>
      </c>
      <c r="BI143" s="231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9">
        <v>29358.54</v>
      </c>
      <c r="BV143" s="210"/>
      <c r="BW143" s="210"/>
      <c r="BX143" s="210"/>
      <c r="BY143" s="210"/>
      <c r="BZ143" s="210"/>
      <c r="CA143" s="210"/>
      <c r="CB143" s="210"/>
      <c r="CC143" s="210"/>
      <c r="CD143" s="210"/>
      <c r="CE143" s="210"/>
      <c r="CF143" s="210"/>
      <c r="CG143" s="210"/>
      <c r="CH143" s="210"/>
      <c r="CI143" s="209">
        <f t="shared" si="10"/>
        <v>41.45999999999913</v>
      </c>
      <c r="CJ143" s="210"/>
      <c r="CK143" s="210"/>
      <c r="CL143" s="210"/>
      <c r="CM143" s="210"/>
      <c r="CN143" s="210"/>
      <c r="CO143" s="210"/>
      <c r="CP143" s="210"/>
      <c r="CQ143" s="210"/>
      <c r="CR143" s="210"/>
      <c r="CS143" s="210"/>
      <c r="CT143" s="21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34.5" customHeight="1">
      <c r="A144" s="389" t="s">
        <v>595</v>
      </c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  <c r="AA144" s="390"/>
      <c r="AB144" s="390"/>
      <c r="AC144" s="390"/>
      <c r="AD144" s="390"/>
      <c r="AE144" s="390"/>
      <c r="AF144" s="390"/>
      <c r="AG144" s="390"/>
      <c r="AH144" s="390"/>
      <c r="AI144" s="391"/>
      <c r="AJ144" s="262" t="s">
        <v>32</v>
      </c>
      <c r="AK144" s="262"/>
      <c r="AL144" s="262"/>
      <c r="AM144" s="110"/>
      <c r="AN144" s="110"/>
      <c r="AO144" s="110"/>
      <c r="AP144" s="262" t="s">
        <v>596</v>
      </c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111"/>
      <c r="BC144" s="111"/>
      <c r="BD144" s="111"/>
      <c r="BE144" s="111"/>
      <c r="BF144" s="111"/>
      <c r="BG144" s="111"/>
      <c r="BH144" s="416">
        <f aca="true" t="shared" si="11" ref="BH144:BH149">BH145</f>
        <v>60500</v>
      </c>
      <c r="BI144" s="416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246">
        <f aca="true" t="shared" si="12" ref="BU144:BU149">BU145</f>
        <v>31659.24</v>
      </c>
      <c r="BV144" s="247"/>
      <c r="BW144" s="247"/>
      <c r="BX144" s="247"/>
      <c r="BY144" s="247"/>
      <c r="BZ144" s="247"/>
      <c r="CA144" s="247"/>
      <c r="CB144" s="247"/>
      <c r="CC144" s="247"/>
      <c r="CD144" s="247"/>
      <c r="CE144" s="247"/>
      <c r="CF144" s="247"/>
      <c r="CG144" s="247"/>
      <c r="CH144" s="247"/>
      <c r="CI144" s="246">
        <f t="shared" si="10"/>
        <v>28840.76</v>
      </c>
      <c r="CJ144" s="247"/>
      <c r="CK144" s="247"/>
      <c r="CL144" s="247"/>
      <c r="CM144" s="247"/>
      <c r="CN144" s="247"/>
      <c r="CO144" s="247"/>
      <c r="CP144" s="247"/>
      <c r="CQ144" s="247"/>
      <c r="CR144" s="247"/>
      <c r="CS144" s="247"/>
      <c r="CT144" s="248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8.5" customHeight="1">
      <c r="A145" s="226" t="s">
        <v>250</v>
      </c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61" t="s">
        <v>32</v>
      </c>
      <c r="AK145" s="261"/>
      <c r="AL145" s="261"/>
      <c r="AM145" s="261"/>
      <c r="AN145" s="261"/>
      <c r="AO145" s="261"/>
      <c r="AP145" s="158" t="s">
        <v>597</v>
      </c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28"/>
      <c r="BC145" s="28"/>
      <c r="BD145" s="28"/>
      <c r="BE145" s="28"/>
      <c r="BF145" s="28"/>
      <c r="BG145" s="28"/>
      <c r="BH145" s="209">
        <f t="shared" si="11"/>
        <v>60500</v>
      </c>
      <c r="BI145" s="221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09">
        <f t="shared" si="12"/>
        <v>31659.24</v>
      </c>
      <c r="BV145" s="210"/>
      <c r="BW145" s="210"/>
      <c r="BX145" s="210"/>
      <c r="BY145" s="210"/>
      <c r="BZ145" s="210"/>
      <c r="CA145" s="210"/>
      <c r="CB145" s="210"/>
      <c r="CC145" s="210"/>
      <c r="CD145" s="210"/>
      <c r="CE145" s="210"/>
      <c r="CF145" s="210"/>
      <c r="CG145" s="210"/>
      <c r="CH145" s="210"/>
      <c r="CI145" s="209">
        <f t="shared" si="10"/>
        <v>28840.76</v>
      </c>
      <c r="CJ145" s="210"/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78" customHeight="1">
      <c r="A146" s="305" t="s">
        <v>598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255" t="s">
        <v>32</v>
      </c>
      <c r="AK146" s="255"/>
      <c r="AL146" s="255"/>
      <c r="AM146" s="255"/>
      <c r="AN146" s="255"/>
      <c r="AO146" s="255"/>
      <c r="AP146" s="249" t="s">
        <v>599</v>
      </c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102"/>
      <c r="BC146" s="102"/>
      <c r="BD146" s="102"/>
      <c r="BE146" s="102"/>
      <c r="BF146" s="102"/>
      <c r="BG146" s="102"/>
      <c r="BH146" s="242">
        <f t="shared" si="11"/>
        <v>60500</v>
      </c>
      <c r="BI146" s="24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253">
        <f t="shared" si="12"/>
        <v>31659.24</v>
      </c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42">
        <f t="shared" si="10"/>
        <v>28840.76</v>
      </c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4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77.25" customHeight="1">
      <c r="A147" s="237" t="s">
        <v>600</v>
      </c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59" t="s">
        <v>32</v>
      </c>
      <c r="AK147" s="259"/>
      <c r="AL147" s="259"/>
      <c r="AM147" s="259"/>
      <c r="AN147" s="259"/>
      <c r="AO147" s="259"/>
      <c r="AP147" s="260" t="s">
        <v>601</v>
      </c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100"/>
      <c r="BC147" s="100"/>
      <c r="BD147" s="100"/>
      <c r="BE147" s="100"/>
      <c r="BF147" s="100"/>
      <c r="BG147" s="100"/>
      <c r="BH147" s="239">
        <f t="shared" si="11"/>
        <v>60500</v>
      </c>
      <c r="BI147" s="240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317">
        <f t="shared" si="12"/>
        <v>31659.24</v>
      </c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233">
        <f>BH147-BU147</f>
        <v>28840.76</v>
      </c>
      <c r="CJ147" s="234"/>
      <c r="CK147" s="234"/>
      <c r="CL147" s="234"/>
      <c r="CM147" s="234"/>
      <c r="CN147" s="234"/>
      <c r="CO147" s="234"/>
      <c r="CP147" s="234"/>
      <c r="CQ147" s="234"/>
      <c r="CR147" s="234"/>
      <c r="CS147" s="234"/>
      <c r="CT147" s="235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26" t="s">
        <v>149</v>
      </c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158" t="s">
        <v>32</v>
      </c>
      <c r="AK148" s="158"/>
      <c r="AL148" s="158"/>
      <c r="AM148" s="158"/>
      <c r="AN148" s="158"/>
      <c r="AO148" s="158"/>
      <c r="AP148" s="158" t="s">
        <v>602</v>
      </c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28"/>
      <c r="BC148" s="28"/>
      <c r="BD148" s="28"/>
      <c r="BE148" s="28"/>
      <c r="BF148" s="28"/>
      <c r="BG148" s="28"/>
      <c r="BH148" s="209">
        <f t="shared" si="11"/>
        <v>60500</v>
      </c>
      <c r="BI148" s="221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9">
        <f t="shared" si="12"/>
        <v>31659.24</v>
      </c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09">
        <f>BH148-BU148</f>
        <v>28840.76</v>
      </c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4.75" customHeight="1">
      <c r="A149" s="219" t="s">
        <v>164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158" t="s">
        <v>32</v>
      </c>
      <c r="AK149" s="158"/>
      <c r="AL149" s="158"/>
      <c r="AM149" s="19"/>
      <c r="AN149" s="19"/>
      <c r="AO149" s="19"/>
      <c r="AP149" s="158" t="s">
        <v>603</v>
      </c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28"/>
      <c r="BC149" s="28"/>
      <c r="BD149" s="28"/>
      <c r="BE149" s="28"/>
      <c r="BF149" s="28"/>
      <c r="BG149" s="28"/>
      <c r="BH149" s="231">
        <f t="shared" si="11"/>
        <v>60500</v>
      </c>
      <c r="BI149" s="231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9">
        <f t="shared" si="12"/>
        <v>31659.24</v>
      </c>
      <c r="BV149" s="210"/>
      <c r="BW149" s="210"/>
      <c r="BX149" s="210"/>
      <c r="BY149" s="210"/>
      <c r="BZ149" s="210"/>
      <c r="CA149" s="210"/>
      <c r="CB149" s="210"/>
      <c r="CC149" s="210"/>
      <c r="CD149" s="210"/>
      <c r="CE149" s="210"/>
      <c r="CF149" s="210"/>
      <c r="CG149" s="210"/>
      <c r="CH149" s="210"/>
      <c r="CI149" s="209">
        <f>BH149-BU149</f>
        <v>28840.76</v>
      </c>
      <c r="CJ149" s="210"/>
      <c r="CK149" s="210"/>
      <c r="CL149" s="210"/>
      <c r="CM149" s="210"/>
      <c r="CN149" s="210"/>
      <c r="CO149" s="210"/>
      <c r="CP149" s="210"/>
      <c r="CQ149" s="210"/>
      <c r="CR149" s="210"/>
      <c r="CS149" s="210"/>
      <c r="CT149" s="21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57.75" customHeight="1">
      <c r="A150" s="219" t="s">
        <v>165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56"/>
      <c r="AJ150" s="158" t="s">
        <v>32</v>
      </c>
      <c r="AK150" s="158"/>
      <c r="AL150" s="158"/>
      <c r="AM150" s="19"/>
      <c r="AN150" s="19"/>
      <c r="AO150" s="19"/>
      <c r="AP150" s="158" t="s">
        <v>604</v>
      </c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28"/>
      <c r="BC150" s="28"/>
      <c r="BD150" s="28"/>
      <c r="BE150" s="28"/>
      <c r="BF150" s="28"/>
      <c r="BG150" s="28"/>
      <c r="BH150" s="231">
        <v>60500</v>
      </c>
      <c r="BI150" s="231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9">
        <v>31659.24</v>
      </c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09">
        <f>BH150-BU150</f>
        <v>28840.76</v>
      </c>
      <c r="CJ150" s="210"/>
      <c r="CK150" s="210"/>
      <c r="CL150" s="210"/>
      <c r="CM150" s="210"/>
      <c r="CN150" s="210"/>
      <c r="CO150" s="210"/>
      <c r="CP150" s="210"/>
      <c r="CQ150" s="210"/>
      <c r="CR150" s="210"/>
      <c r="CS150" s="210"/>
      <c r="CT150" s="21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34.5" customHeight="1">
      <c r="A151" s="389" t="s">
        <v>429</v>
      </c>
      <c r="B151" s="390"/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390"/>
      <c r="AD151" s="390"/>
      <c r="AE151" s="390"/>
      <c r="AF151" s="390"/>
      <c r="AG151" s="390"/>
      <c r="AH151" s="390"/>
      <c r="AI151" s="391"/>
      <c r="AJ151" s="262" t="s">
        <v>32</v>
      </c>
      <c r="AK151" s="262"/>
      <c r="AL151" s="262"/>
      <c r="AM151" s="110"/>
      <c r="AN151" s="110"/>
      <c r="AO151" s="110"/>
      <c r="AP151" s="262" t="s">
        <v>428</v>
      </c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111"/>
      <c r="BC151" s="111"/>
      <c r="BD151" s="111"/>
      <c r="BE151" s="111"/>
      <c r="BF151" s="111"/>
      <c r="BG151" s="111"/>
      <c r="BH151" s="416">
        <f>BH152+BH158</f>
        <v>1076200</v>
      </c>
      <c r="BI151" s="416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246">
        <f>BU152+BU158</f>
        <v>341732</v>
      </c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6">
        <f aca="true" t="shared" si="13" ref="CI151:CI158">BH151-BU151</f>
        <v>734468</v>
      </c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8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8.5" customHeight="1">
      <c r="A152" s="226" t="s">
        <v>245</v>
      </c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61" t="s">
        <v>32</v>
      </c>
      <c r="AK152" s="261"/>
      <c r="AL152" s="261"/>
      <c r="AM152" s="261"/>
      <c r="AN152" s="261"/>
      <c r="AO152" s="261"/>
      <c r="AP152" s="158" t="s">
        <v>559</v>
      </c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28"/>
      <c r="BC152" s="28"/>
      <c r="BD152" s="28"/>
      <c r="BE152" s="28"/>
      <c r="BF152" s="28"/>
      <c r="BG152" s="28"/>
      <c r="BH152" s="209">
        <f>BH153</f>
        <v>578000</v>
      </c>
      <c r="BI152" s="221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09">
        <f>BU153</f>
        <v>0</v>
      </c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09">
        <f t="shared" si="13"/>
        <v>578000</v>
      </c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71.25" customHeight="1">
      <c r="A153" s="305" t="s">
        <v>560</v>
      </c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255" t="s">
        <v>32</v>
      </c>
      <c r="AK153" s="255"/>
      <c r="AL153" s="255"/>
      <c r="AM153" s="255"/>
      <c r="AN153" s="255"/>
      <c r="AO153" s="255"/>
      <c r="AP153" s="249" t="s">
        <v>561</v>
      </c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102"/>
      <c r="BC153" s="102"/>
      <c r="BD153" s="102"/>
      <c r="BE153" s="102"/>
      <c r="BF153" s="102"/>
      <c r="BG153" s="102"/>
      <c r="BH153" s="242">
        <f>BH154</f>
        <v>578000</v>
      </c>
      <c r="BI153" s="24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253">
        <f>BU154</f>
        <v>0</v>
      </c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42">
        <f t="shared" si="13"/>
        <v>578000</v>
      </c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4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50.25" customHeight="1">
      <c r="A154" s="237" t="s">
        <v>322</v>
      </c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59" t="s">
        <v>32</v>
      </c>
      <c r="AK154" s="259"/>
      <c r="AL154" s="259"/>
      <c r="AM154" s="259"/>
      <c r="AN154" s="259"/>
      <c r="AO154" s="259"/>
      <c r="AP154" s="260" t="s">
        <v>562</v>
      </c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100"/>
      <c r="BC154" s="100"/>
      <c r="BD154" s="100"/>
      <c r="BE154" s="100"/>
      <c r="BF154" s="100"/>
      <c r="BG154" s="100"/>
      <c r="BH154" s="239">
        <f>BH155</f>
        <v>578000</v>
      </c>
      <c r="BI154" s="240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317">
        <f>BU155</f>
        <v>0</v>
      </c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233">
        <f t="shared" si="13"/>
        <v>578000</v>
      </c>
      <c r="CJ154" s="234"/>
      <c r="CK154" s="234"/>
      <c r="CL154" s="234"/>
      <c r="CM154" s="234"/>
      <c r="CN154" s="234"/>
      <c r="CO154" s="234"/>
      <c r="CP154" s="234"/>
      <c r="CQ154" s="234"/>
      <c r="CR154" s="234"/>
      <c r="CS154" s="234"/>
      <c r="CT154" s="235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226" t="s">
        <v>149</v>
      </c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158" t="s">
        <v>32</v>
      </c>
      <c r="AK155" s="158"/>
      <c r="AL155" s="158"/>
      <c r="AM155" s="158"/>
      <c r="AN155" s="158"/>
      <c r="AO155" s="158"/>
      <c r="AP155" s="158" t="s">
        <v>563</v>
      </c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28"/>
      <c r="BC155" s="28"/>
      <c r="BD155" s="28"/>
      <c r="BE155" s="28"/>
      <c r="BF155" s="28"/>
      <c r="BG155" s="28"/>
      <c r="BH155" s="209">
        <f>BH156</f>
        <v>578000</v>
      </c>
      <c r="BI155" s="221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9">
        <f>BU156</f>
        <v>0</v>
      </c>
      <c r="BV155" s="210"/>
      <c r="BW155" s="210"/>
      <c r="BX155" s="210"/>
      <c r="BY155" s="210"/>
      <c r="BZ155" s="210"/>
      <c r="CA155" s="210"/>
      <c r="CB155" s="210"/>
      <c r="CC155" s="210"/>
      <c r="CD155" s="210"/>
      <c r="CE155" s="210"/>
      <c r="CF155" s="210"/>
      <c r="CG155" s="210"/>
      <c r="CH155" s="210"/>
      <c r="CI155" s="209">
        <f t="shared" si="13"/>
        <v>578000</v>
      </c>
      <c r="CJ155" s="210"/>
      <c r="CK155" s="210"/>
      <c r="CL155" s="210"/>
      <c r="CM155" s="210"/>
      <c r="CN155" s="210"/>
      <c r="CO155" s="210"/>
      <c r="CP155" s="210"/>
      <c r="CQ155" s="210"/>
      <c r="CR155" s="210"/>
      <c r="CS155" s="210"/>
      <c r="CT155" s="21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4.75" customHeight="1">
      <c r="A156" s="219" t="s">
        <v>221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158" t="s">
        <v>32</v>
      </c>
      <c r="AK156" s="158"/>
      <c r="AL156" s="158"/>
      <c r="AM156" s="19"/>
      <c r="AN156" s="19"/>
      <c r="AO156" s="19"/>
      <c r="AP156" s="158" t="s">
        <v>564</v>
      </c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28"/>
      <c r="BC156" s="28"/>
      <c r="BD156" s="28"/>
      <c r="BE156" s="28"/>
      <c r="BF156" s="28"/>
      <c r="BG156" s="28"/>
      <c r="BH156" s="231">
        <f>BH157</f>
        <v>578000</v>
      </c>
      <c r="BI156" s="231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9">
        <f>BU157</f>
        <v>0</v>
      </c>
      <c r="BV156" s="210"/>
      <c r="BW156" s="210"/>
      <c r="BX156" s="210"/>
      <c r="BY156" s="210"/>
      <c r="BZ156" s="210"/>
      <c r="CA156" s="210"/>
      <c r="CB156" s="210"/>
      <c r="CC156" s="210"/>
      <c r="CD156" s="210"/>
      <c r="CE156" s="210"/>
      <c r="CF156" s="210"/>
      <c r="CG156" s="210"/>
      <c r="CH156" s="210"/>
      <c r="CI156" s="209">
        <f t="shared" si="13"/>
        <v>578000</v>
      </c>
      <c r="CJ156" s="210"/>
      <c r="CK156" s="210"/>
      <c r="CL156" s="210"/>
      <c r="CM156" s="210"/>
      <c r="CN156" s="210"/>
      <c r="CO156" s="210"/>
      <c r="CP156" s="210"/>
      <c r="CQ156" s="210"/>
      <c r="CR156" s="210"/>
      <c r="CS156" s="210"/>
      <c r="CT156" s="21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33" customHeight="1">
      <c r="A157" s="219" t="s">
        <v>137</v>
      </c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56"/>
      <c r="AJ157" s="158" t="s">
        <v>32</v>
      </c>
      <c r="AK157" s="158"/>
      <c r="AL157" s="158"/>
      <c r="AM157" s="19"/>
      <c r="AN157" s="19"/>
      <c r="AO157" s="19"/>
      <c r="AP157" s="158" t="s">
        <v>565</v>
      </c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28"/>
      <c r="BC157" s="28"/>
      <c r="BD157" s="28"/>
      <c r="BE157" s="28"/>
      <c r="BF157" s="28"/>
      <c r="BG157" s="28"/>
      <c r="BH157" s="231">
        <v>578000</v>
      </c>
      <c r="BI157" s="231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9">
        <v>0</v>
      </c>
      <c r="BV157" s="210"/>
      <c r="BW157" s="210"/>
      <c r="BX157" s="210"/>
      <c r="BY157" s="210"/>
      <c r="BZ157" s="210"/>
      <c r="CA157" s="210"/>
      <c r="CB157" s="210"/>
      <c r="CC157" s="210"/>
      <c r="CD157" s="210"/>
      <c r="CE157" s="210"/>
      <c r="CF157" s="210"/>
      <c r="CG157" s="210"/>
      <c r="CH157" s="210"/>
      <c r="CI157" s="209">
        <f t="shared" si="13"/>
        <v>578000</v>
      </c>
      <c r="CJ157" s="210"/>
      <c r="CK157" s="210"/>
      <c r="CL157" s="210"/>
      <c r="CM157" s="210"/>
      <c r="CN157" s="210"/>
      <c r="CO157" s="210"/>
      <c r="CP157" s="210"/>
      <c r="CQ157" s="210"/>
      <c r="CR157" s="210"/>
      <c r="CS157" s="210"/>
      <c r="CT157" s="21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28.5" customHeight="1">
      <c r="A158" s="226" t="s">
        <v>250</v>
      </c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61" t="s">
        <v>32</v>
      </c>
      <c r="AK158" s="261"/>
      <c r="AL158" s="261"/>
      <c r="AM158" s="261"/>
      <c r="AN158" s="261"/>
      <c r="AO158" s="261"/>
      <c r="AP158" s="158" t="s">
        <v>430</v>
      </c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28"/>
      <c r="BC158" s="28"/>
      <c r="BD158" s="28"/>
      <c r="BE158" s="28"/>
      <c r="BF158" s="28"/>
      <c r="BG158" s="28"/>
      <c r="BH158" s="209">
        <f>BH159+BH166</f>
        <v>498200</v>
      </c>
      <c r="BI158" s="221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09">
        <f>BU159+BU166</f>
        <v>341732</v>
      </c>
      <c r="BV158" s="210"/>
      <c r="BW158" s="210"/>
      <c r="BX158" s="210"/>
      <c r="BY158" s="210"/>
      <c r="BZ158" s="210"/>
      <c r="CA158" s="210"/>
      <c r="CB158" s="210"/>
      <c r="CC158" s="210"/>
      <c r="CD158" s="210"/>
      <c r="CE158" s="210"/>
      <c r="CF158" s="210"/>
      <c r="CG158" s="210"/>
      <c r="CH158" s="210"/>
      <c r="CI158" s="209">
        <f t="shared" si="13"/>
        <v>156468</v>
      </c>
      <c r="CJ158" s="210"/>
      <c r="CK158" s="210"/>
      <c r="CL158" s="210"/>
      <c r="CM158" s="210"/>
      <c r="CN158" s="210"/>
      <c r="CO158" s="210"/>
      <c r="CP158" s="210"/>
      <c r="CQ158" s="210"/>
      <c r="CR158" s="210"/>
      <c r="CS158" s="210"/>
      <c r="CT158" s="21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63.75" customHeight="1">
      <c r="A159" s="305" t="s">
        <v>432</v>
      </c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255" t="s">
        <v>32</v>
      </c>
      <c r="AK159" s="255"/>
      <c r="AL159" s="255"/>
      <c r="AM159" s="255"/>
      <c r="AN159" s="255"/>
      <c r="AO159" s="255"/>
      <c r="AP159" s="249" t="s">
        <v>431</v>
      </c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102"/>
      <c r="BC159" s="102"/>
      <c r="BD159" s="102"/>
      <c r="BE159" s="102"/>
      <c r="BF159" s="102"/>
      <c r="BG159" s="102"/>
      <c r="BH159" s="242">
        <f>BH160</f>
        <v>40500</v>
      </c>
      <c r="BI159" s="24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253">
        <f>BU160</f>
        <v>40490</v>
      </c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42">
        <f t="shared" si="10"/>
        <v>10</v>
      </c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4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50.25" customHeight="1">
      <c r="A160" s="237" t="s">
        <v>322</v>
      </c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59" t="s">
        <v>32</v>
      </c>
      <c r="AK160" s="259"/>
      <c r="AL160" s="259"/>
      <c r="AM160" s="259"/>
      <c r="AN160" s="259"/>
      <c r="AO160" s="259"/>
      <c r="AP160" s="260" t="s">
        <v>433</v>
      </c>
      <c r="AQ160" s="260"/>
      <c r="AR160" s="260"/>
      <c r="AS160" s="260"/>
      <c r="AT160" s="260"/>
      <c r="AU160" s="260"/>
      <c r="AV160" s="260"/>
      <c r="AW160" s="260"/>
      <c r="AX160" s="260"/>
      <c r="AY160" s="260"/>
      <c r="AZ160" s="260"/>
      <c r="BA160" s="260"/>
      <c r="BB160" s="100"/>
      <c r="BC160" s="100"/>
      <c r="BD160" s="100"/>
      <c r="BE160" s="100"/>
      <c r="BF160" s="100"/>
      <c r="BG160" s="100"/>
      <c r="BH160" s="239">
        <f>BH161+BH164</f>
        <v>40500</v>
      </c>
      <c r="BI160" s="240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317">
        <f>BU161+BU164</f>
        <v>40490</v>
      </c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233">
        <f>BH160-BU160</f>
        <v>10</v>
      </c>
      <c r="CJ160" s="234"/>
      <c r="CK160" s="234"/>
      <c r="CL160" s="234"/>
      <c r="CM160" s="234"/>
      <c r="CN160" s="234"/>
      <c r="CO160" s="234"/>
      <c r="CP160" s="234"/>
      <c r="CQ160" s="234"/>
      <c r="CR160" s="234"/>
      <c r="CS160" s="234"/>
      <c r="CT160" s="235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226" t="s">
        <v>149</v>
      </c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158" t="s">
        <v>32</v>
      </c>
      <c r="AK161" s="158"/>
      <c r="AL161" s="158"/>
      <c r="AM161" s="158"/>
      <c r="AN161" s="158"/>
      <c r="AO161" s="158"/>
      <c r="AP161" s="158" t="s">
        <v>434</v>
      </c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28"/>
      <c r="BC161" s="28"/>
      <c r="BD161" s="28"/>
      <c r="BE161" s="28"/>
      <c r="BF161" s="28"/>
      <c r="BG161" s="28"/>
      <c r="BH161" s="209">
        <f>BH162</f>
        <v>24100</v>
      </c>
      <c r="BI161" s="221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9">
        <f>BU162</f>
        <v>24090</v>
      </c>
      <c r="BV161" s="210"/>
      <c r="BW161" s="210"/>
      <c r="BX161" s="210"/>
      <c r="BY161" s="210"/>
      <c r="BZ161" s="210"/>
      <c r="CA161" s="210"/>
      <c r="CB161" s="210"/>
      <c r="CC161" s="210"/>
      <c r="CD161" s="210"/>
      <c r="CE161" s="210"/>
      <c r="CF161" s="210"/>
      <c r="CG161" s="210"/>
      <c r="CH161" s="210"/>
      <c r="CI161" s="209">
        <f t="shared" si="10"/>
        <v>10</v>
      </c>
      <c r="CJ161" s="210"/>
      <c r="CK161" s="210"/>
      <c r="CL161" s="210"/>
      <c r="CM161" s="210"/>
      <c r="CN161" s="210"/>
      <c r="CO161" s="210"/>
      <c r="CP161" s="210"/>
      <c r="CQ161" s="210"/>
      <c r="CR161" s="210"/>
      <c r="CS161" s="210"/>
      <c r="CT161" s="21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4.75" customHeight="1">
      <c r="A162" s="219" t="s">
        <v>221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158" t="s">
        <v>32</v>
      </c>
      <c r="AK162" s="158"/>
      <c r="AL162" s="158"/>
      <c r="AM162" s="19"/>
      <c r="AN162" s="19"/>
      <c r="AO162" s="19"/>
      <c r="AP162" s="158" t="s">
        <v>435</v>
      </c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28"/>
      <c r="BC162" s="28"/>
      <c r="BD162" s="28"/>
      <c r="BE162" s="28"/>
      <c r="BF162" s="28"/>
      <c r="BG162" s="28"/>
      <c r="BH162" s="231">
        <f>BH163</f>
        <v>24100</v>
      </c>
      <c r="BI162" s="231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9">
        <f>BU163</f>
        <v>24090</v>
      </c>
      <c r="BV162" s="210"/>
      <c r="BW162" s="210"/>
      <c r="BX162" s="210"/>
      <c r="BY162" s="210"/>
      <c r="BZ162" s="210"/>
      <c r="CA162" s="210"/>
      <c r="CB162" s="210"/>
      <c r="CC162" s="210"/>
      <c r="CD162" s="210"/>
      <c r="CE162" s="210"/>
      <c r="CF162" s="210"/>
      <c r="CG162" s="210"/>
      <c r="CH162" s="210"/>
      <c r="CI162" s="209">
        <f t="shared" si="10"/>
        <v>10</v>
      </c>
      <c r="CJ162" s="210"/>
      <c r="CK162" s="210"/>
      <c r="CL162" s="210"/>
      <c r="CM162" s="210"/>
      <c r="CN162" s="210"/>
      <c r="CO162" s="210"/>
      <c r="CP162" s="210"/>
      <c r="CQ162" s="210"/>
      <c r="CR162" s="210"/>
      <c r="CS162" s="210"/>
      <c r="CT162" s="21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33" customHeight="1">
      <c r="A163" s="219" t="s">
        <v>243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56"/>
      <c r="AJ163" s="158" t="s">
        <v>32</v>
      </c>
      <c r="AK163" s="158"/>
      <c r="AL163" s="158"/>
      <c r="AM163" s="19"/>
      <c r="AN163" s="19"/>
      <c r="AO163" s="19"/>
      <c r="AP163" s="158" t="s">
        <v>436</v>
      </c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28"/>
      <c r="BC163" s="28"/>
      <c r="BD163" s="28"/>
      <c r="BE163" s="28"/>
      <c r="BF163" s="28"/>
      <c r="BG163" s="28"/>
      <c r="BH163" s="231">
        <v>24100</v>
      </c>
      <c r="BI163" s="231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9">
        <v>24090</v>
      </c>
      <c r="BV163" s="210"/>
      <c r="BW163" s="210"/>
      <c r="BX163" s="210"/>
      <c r="BY163" s="210"/>
      <c r="BZ163" s="210"/>
      <c r="CA163" s="210"/>
      <c r="CB163" s="210"/>
      <c r="CC163" s="210"/>
      <c r="CD163" s="210"/>
      <c r="CE163" s="210"/>
      <c r="CF163" s="210"/>
      <c r="CG163" s="210"/>
      <c r="CH163" s="210"/>
      <c r="CI163" s="209">
        <f aca="true" t="shared" si="14" ref="CI163:CI170">BH163-BU163</f>
        <v>10</v>
      </c>
      <c r="CJ163" s="210"/>
      <c r="CK163" s="210"/>
      <c r="CL163" s="210"/>
      <c r="CM163" s="210"/>
      <c r="CN163" s="210"/>
      <c r="CO163" s="210"/>
      <c r="CP163" s="210"/>
      <c r="CQ163" s="210"/>
      <c r="CR163" s="210"/>
      <c r="CS163" s="210"/>
      <c r="CT163" s="21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24.75" customHeight="1">
      <c r="A164" s="219" t="s">
        <v>277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158" t="s">
        <v>32</v>
      </c>
      <c r="AK164" s="158"/>
      <c r="AL164" s="158"/>
      <c r="AM164" s="19"/>
      <c r="AN164" s="19"/>
      <c r="AO164" s="19"/>
      <c r="AP164" s="158" t="s">
        <v>438</v>
      </c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28"/>
      <c r="BC164" s="28"/>
      <c r="BD164" s="28"/>
      <c r="BE164" s="28"/>
      <c r="BF164" s="28"/>
      <c r="BG164" s="28"/>
      <c r="BH164" s="231">
        <f>BH165</f>
        <v>16400</v>
      </c>
      <c r="BI164" s="231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9">
        <f>BU165</f>
        <v>16400</v>
      </c>
      <c r="BV164" s="210"/>
      <c r="BW164" s="210"/>
      <c r="BX164" s="210"/>
      <c r="BY164" s="210"/>
      <c r="BZ164" s="210"/>
      <c r="CA164" s="210"/>
      <c r="CB164" s="210"/>
      <c r="CC164" s="210"/>
      <c r="CD164" s="210"/>
      <c r="CE164" s="210"/>
      <c r="CF164" s="210"/>
      <c r="CG164" s="210"/>
      <c r="CH164" s="210"/>
      <c r="CI164" s="209">
        <f t="shared" si="14"/>
        <v>0</v>
      </c>
      <c r="CJ164" s="210"/>
      <c r="CK164" s="210"/>
      <c r="CL164" s="210"/>
      <c r="CM164" s="210"/>
      <c r="CN164" s="210"/>
      <c r="CO164" s="210"/>
      <c r="CP164" s="210"/>
      <c r="CQ164" s="210"/>
      <c r="CR164" s="210"/>
      <c r="CS164" s="210"/>
      <c r="CT164" s="21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4.75" customHeight="1">
      <c r="A165" s="226" t="s">
        <v>145</v>
      </c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158" t="s">
        <v>32</v>
      </c>
      <c r="AK165" s="158"/>
      <c r="AL165" s="158"/>
      <c r="AM165" s="19"/>
      <c r="AN165" s="19"/>
      <c r="AO165" s="19"/>
      <c r="AP165" s="158" t="s">
        <v>437</v>
      </c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28"/>
      <c r="BC165" s="28"/>
      <c r="BD165" s="28"/>
      <c r="BE165" s="28"/>
      <c r="BF165" s="28"/>
      <c r="BG165" s="28"/>
      <c r="BH165" s="231">
        <v>16400</v>
      </c>
      <c r="BI165" s="231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9">
        <v>16400</v>
      </c>
      <c r="BV165" s="210"/>
      <c r="BW165" s="210"/>
      <c r="BX165" s="210"/>
      <c r="BY165" s="210"/>
      <c r="BZ165" s="210"/>
      <c r="CA165" s="210"/>
      <c r="CB165" s="210"/>
      <c r="CC165" s="210"/>
      <c r="CD165" s="210"/>
      <c r="CE165" s="210"/>
      <c r="CF165" s="210"/>
      <c r="CG165" s="210"/>
      <c r="CH165" s="210"/>
      <c r="CI165" s="209">
        <f t="shared" si="14"/>
        <v>0</v>
      </c>
      <c r="CJ165" s="210"/>
      <c r="CK165" s="210"/>
      <c r="CL165" s="210"/>
      <c r="CM165" s="210"/>
      <c r="CN165" s="210"/>
      <c r="CO165" s="210"/>
      <c r="CP165" s="210"/>
      <c r="CQ165" s="210"/>
      <c r="CR165" s="210"/>
      <c r="CS165" s="210"/>
      <c r="CT165" s="21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80.25" customHeight="1">
      <c r="A166" s="305" t="s">
        <v>439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255" t="s">
        <v>32</v>
      </c>
      <c r="AK166" s="255"/>
      <c r="AL166" s="255"/>
      <c r="AM166" s="255"/>
      <c r="AN166" s="255"/>
      <c r="AO166" s="255"/>
      <c r="AP166" s="249" t="s">
        <v>440</v>
      </c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102"/>
      <c r="BC166" s="102"/>
      <c r="BD166" s="102"/>
      <c r="BE166" s="102"/>
      <c r="BF166" s="102"/>
      <c r="BG166" s="102"/>
      <c r="BH166" s="242">
        <f>BH167</f>
        <v>457700</v>
      </c>
      <c r="BI166" s="24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253">
        <f>BU167</f>
        <v>301242</v>
      </c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42">
        <f t="shared" si="14"/>
        <v>156458</v>
      </c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4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50.25" customHeight="1">
      <c r="A167" s="237" t="s">
        <v>322</v>
      </c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59" t="s">
        <v>32</v>
      </c>
      <c r="AK167" s="259"/>
      <c r="AL167" s="259"/>
      <c r="AM167" s="259"/>
      <c r="AN167" s="259"/>
      <c r="AO167" s="259"/>
      <c r="AP167" s="260" t="s">
        <v>441</v>
      </c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  <c r="BA167" s="260"/>
      <c r="BB167" s="100"/>
      <c r="BC167" s="100"/>
      <c r="BD167" s="100"/>
      <c r="BE167" s="100"/>
      <c r="BF167" s="100"/>
      <c r="BG167" s="100"/>
      <c r="BH167" s="239">
        <f>BH168</f>
        <v>457700</v>
      </c>
      <c r="BI167" s="240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317">
        <f>BU168</f>
        <v>301242</v>
      </c>
      <c r="BV167" s="317"/>
      <c r="BW167" s="317"/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7"/>
      <c r="CH167" s="317"/>
      <c r="CI167" s="233">
        <f t="shared" si="14"/>
        <v>156458</v>
      </c>
      <c r="CJ167" s="234"/>
      <c r="CK167" s="234"/>
      <c r="CL167" s="234"/>
      <c r="CM167" s="234"/>
      <c r="CN167" s="234"/>
      <c r="CO167" s="234"/>
      <c r="CP167" s="234"/>
      <c r="CQ167" s="234"/>
      <c r="CR167" s="234"/>
      <c r="CS167" s="234"/>
      <c r="CT167" s="235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226" t="s">
        <v>149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158" t="s">
        <v>32</v>
      </c>
      <c r="AK168" s="158"/>
      <c r="AL168" s="158"/>
      <c r="AM168" s="158"/>
      <c r="AN168" s="158"/>
      <c r="AO168" s="158"/>
      <c r="AP168" s="158" t="s">
        <v>442</v>
      </c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28"/>
      <c r="BC168" s="28"/>
      <c r="BD168" s="28"/>
      <c r="BE168" s="28"/>
      <c r="BF168" s="28"/>
      <c r="BG168" s="28"/>
      <c r="BH168" s="209">
        <f>BH169</f>
        <v>457700</v>
      </c>
      <c r="BI168" s="221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9">
        <f>BU169</f>
        <v>301242</v>
      </c>
      <c r="BV168" s="210"/>
      <c r="BW168" s="210"/>
      <c r="BX168" s="210"/>
      <c r="BY168" s="210"/>
      <c r="BZ168" s="210"/>
      <c r="CA168" s="210"/>
      <c r="CB168" s="210"/>
      <c r="CC168" s="210"/>
      <c r="CD168" s="210"/>
      <c r="CE168" s="210"/>
      <c r="CF168" s="210"/>
      <c r="CG168" s="210"/>
      <c r="CH168" s="210"/>
      <c r="CI168" s="209">
        <f t="shared" si="14"/>
        <v>156458</v>
      </c>
      <c r="CJ168" s="210"/>
      <c r="CK168" s="210"/>
      <c r="CL168" s="210"/>
      <c r="CM168" s="210"/>
      <c r="CN168" s="210"/>
      <c r="CO168" s="210"/>
      <c r="CP168" s="210"/>
      <c r="CQ168" s="210"/>
      <c r="CR168" s="210"/>
      <c r="CS168" s="210"/>
      <c r="CT168" s="21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24.75" customHeight="1">
      <c r="A169" s="219" t="s">
        <v>221</v>
      </c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158" t="s">
        <v>32</v>
      </c>
      <c r="AK169" s="158"/>
      <c r="AL169" s="158"/>
      <c r="AM169" s="19"/>
      <c r="AN169" s="19"/>
      <c r="AO169" s="19"/>
      <c r="AP169" s="158" t="s">
        <v>443</v>
      </c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28"/>
      <c r="BC169" s="28"/>
      <c r="BD169" s="28"/>
      <c r="BE169" s="28"/>
      <c r="BF169" s="28"/>
      <c r="BG169" s="28"/>
      <c r="BH169" s="231">
        <f>BH170</f>
        <v>457700</v>
      </c>
      <c r="BI169" s="231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9">
        <f>BU170</f>
        <v>301242</v>
      </c>
      <c r="BV169" s="210"/>
      <c r="BW169" s="210"/>
      <c r="BX169" s="210"/>
      <c r="BY169" s="210"/>
      <c r="BZ169" s="210"/>
      <c r="CA169" s="210"/>
      <c r="CB169" s="210"/>
      <c r="CC169" s="210"/>
      <c r="CD169" s="210"/>
      <c r="CE169" s="210"/>
      <c r="CF169" s="210"/>
      <c r="CG169" s="210"/>
      <c r="CH169" s="210"/>
      <c r="CI169" s="209">
        <f t="shared" si="14"/>
        <v>156458</v>
      </c>
      <c r="CJ169" s="210"/>
      <c r="CK169" s="210"/>
      <c r="CL169" s="210"/>
      <c r="CM169" s="210"/>
      <c r="CN169" s="210"/>
      <c r="CO169" s="210"/>
      <c r="CP169" s="210"/>
      <c r="CQ169" s="210"/>
      <c r="CR169" s="210"/>
      <c r="CS169" s="210"/>
      <c r="CT169" s="21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33" customHeight="1">
      <c r="A170" s="219" t="s">
        <v>243</v>
      </c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56"/>
      <c r="AJ170" s="158" t="s">
        <v>32</v>
      </c>
      <c r="AK170" s="158"/>
      <c r="AL170" s="158"/>
      <c r="AM170" s="19"/>
      <c r="AN170" s="19"/>
      <c r="AO170" s="19"/>
      <c r="AP170" s="158" t="s">
        <v>444</v>
      </c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28"/>
      <c r="BC170" s="28"/>
      <c r="BD170" s="28"/>
      <c r="BE170" s="28"/>
      <c r="BF170" s="28"/>
      <c r="BG170" s="28"/>
      <c r="BH170" s="231">
        <v>457700</v>
      </c>
      <c r="BI170" s="231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9">
        <v>301242</v>
      </c>
      <c r="BV170" s="210"/>
      <c r="BW170" s="210"/>
      <c r="BX170" s="210"/>
      <c r="BY170" s="210"/>
      <c r="BZ170" s="210"/>
      <c r="CA170" s="210"/>
      <c r="CB170" s="210"/>
      <c r="CC170" s="210"/>
      <c r="CD170" s="210"/>
      <c r="CE170" s="210"/>
      <c r="CF170" s="210"/>
      <c r="CG170" s="210"/>
      <c r="CH170" s="210"/>
      <c r="CI170" s="209">
        <f t="shared" si="14"/>
        <v>156458</v>
      </c>
      <c r="CJ170" s="210"/>
      <c r="CK170" s="210"/>
      <c r="CL170" s="210"/>
      <c r="CM170" s="210"/>
      <c r="CN170" s="210"/>
      <c r="CO170" s="210"/>
      <c r="CP170" s="210"/>
      <c r="CQ170" s="210"/>
      <c r="CR170" s="210"/>
      <c r="CS170" s="210"/>
      <c r="CT170" s="21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98" s="40" customFormat="1" ht="24" customHeight="1">
      <c r="A171" s="394" t="s">
        <v>162</v>
      </c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5"/>
      <c r="M171" s="395"/>
      <c r="N171" s="395"/>
      <c r="O171" s="395"/>
      <c r="P171" s="395"/>
      <c r="Q171" s="395"/>
      <c r="R171" s="395"/>
      <c r="S171" s="395"/>
      <c r="T171" s="395"/>
      <c r="U171" s="395"/>
      <c r="V171" s="395"/>
      <c r="W171" s="395"/>
      <c r="X171" s="395"/>
      <c r="Y171" s="395"/>
      <c r="Z171" s="395"/>
      <c r="AA171" s="395"/>
      <c r="AB171" s="395"/>
      <c r="AC171" s="395"/>
      <c r="AD171" s="395"/>
      <c r="AE171" s="395"/>
      <c r="AF171" s="395"/>
      <c r="AG171" s="395"/>
      <c r="AH171" s="395"/>
      <c r="AI171" s="395"/>
      <c r="AJ171" s="258" t="s">
        <v>32</v>
      </c>
      <c r="AK171" s="258"/>
      <c r="AL171" s="258"/>
      <c r="AM171" s="115"/>
      <c r="AN171" s="115"/>
      <c r="AO171" s="115"/>
      <c r="AP171" s="396" t="s">
        <v>163</v>
      </c>
      <c r="AQ171" s="397"/>
      <c r="AR171" s="397"/>
      <c r="AS171" s="397"/>
      <c r="AT171" s="397"/>
      <c r="AU171" s="397"/>
      <c r="AV171" s="397"/>
      <c r="AW171" s="397"/>
      <c r="AX171" s="397"/>
      <c r="AY171" s="397"/>
      <c r="AZ171" s="397"/>
      <c r="BA171" s="398"/>
      <c r="BB171" s="116"/>
      <c r="BC171" s="116"/>
      <c r="BD171" s="116"/>
      <c r="BE171" s="116"/>
      <c r="BF171" s="116"/>
      <c r="BG171" s="116"/>
      <c r="BH171" s="328">
        <f>BH172+BH185+BH211</f>
        <v>16828262.81</v>
      </c>
      <c r="BI171" s="34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328">
        <f>BU172+BU185+BU211</f>
        <v>9996067.08</v>
      </c>
      <c r="BV171" s="329"/>
      <c r="BW171" s="329"/>
      <c r="BX171" s="329"/>
      <c r="BY171" s="329"/>
      <c r="BZ171" s="329"/>
      <c r="CA171" s="329"/>
      <c r="CB171" s="329"/>
      <c r="CC171" s="329"/>
      <c r="CD171" s="329"/>
      <c r="CE171" s="329"/>
      <c r="CF171" s="329"/>
      <c r="CG171" s="329"/>
      <c r="CH171" s="329"/>
      <c r="CI171" s="323">
        <f>BH171-BU171</f>
        <v>6832195.729999999</v>
      </c>
      <c r="CJ171" s="324"/>
      <c r="CK171" s="324"/>
      <c r="CL171" s="324"/>
      <c r="CM171" s="324"/>
      <c r="CN171" s="324"/>
      <c r="CO171" s="324"/>
      <c r="CP171" s="324"/>
      <c r="CQ171" s="324"/>
      <c r="CR171" s="324"/>
      <c r="CS171" s="324"/>
      <c r="CT171" s="325"/>
    </row>
    <row r="172" spans="1:188" s="42" customFormat="1" ht="18" customHeight="1">
      <c r="A172" s="392" t="s">
        <v>445</v>
      </c>
      <c r="B172" s="393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  <c r="AJ172" s="257" t="s">
        <v>32</v>
      </c>
      <c r="AK172" s="257"/>
      <c r="AL172" s="257"/>
      <c r="AM172" s="122"/>
      <c r="AN172" s="122"/>
      <c r="AO172" s="122"/>
      <c r="AP172" s="257" t="s">
        <v>446</v>
      </c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123"/>
      <c r="BC172" s="123"/>
      <c r="BD172" s="123"/>
      <c r="BE172" s="123"/>
      <c r="BF172" s="123"/>
      <c r="BG172" s="123"/>
      <c r="BH172" s="250">
        <f>BH173+BH179</f>
        <v>1745600</v>
      </c>
      <c r="BI172" s="251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250">
        <f>BU173+BU179</f>
        <v>0</v>
      </c>
      <c r="BV172" s="314"/>
      <c r="BW172" s="314"/>
      <c r="BX172" s="314"/>
      <c r="BY172" s="314"/>
      <c r="BZ172" s="314"/>
      <c r="CA172" s="314"/>
      <c r="CB172" s="314"/>
      <c r="CC172" s="314"/>
      <c r="CD172" s="314"/>
      <c r="CE172" s="314"/>
      <c r="CF172" s="314"/>
      <c r="CG172" s="314"/>
      <c r="CH172" s="314"/>
      <c r="CI172" s="246">
        <f aca="true" t="shared" si="15" ref="CI172:CI178">BH172-BU172</f>
        <v>1745600</v>
      </c>
      <c r="CJ172" s="247"/>
      <c r="CK172" s="247"/>
      <c r="CL172" s="247"/>
      <c r="CM172" s="247"/>
      <c r="CN172" s="247"/>
      <c r="CO172" s="247"/>
      <c r="CP172" s="247"/>
      <c r="CQ172" s="247"/>
      <c r="CR172" s="247"/>
      <c r="CS172" s="247"/>
      <c r="CT172" s="248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</row>
    <row r="173" spans="1:188" s="24" customFormat="1" ht="25.5" customHeight="1">
      <c r="A173" s="226" t="s">
        <v>245</v>
      </c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158" t="s">
        <v>32</v>
      </c>
      <c r="AK173" s="158"/>
      <c r="AL173" s="158"/>
      <c r="AM173" s="36"/>
      <c r="AN173" s="36"/>
      <c r="AO173" s="36"/>
      <c r="AP173" s="158" t="s">
        <v>447</v>
      </c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35"/>
      <c r="BC173" s="35"/>
      <c r="BD173" s="35"/>
      <c r="BE173" s="35"/>
      <c r="BF173" s="35"/>
      <c r="BG173" s="35"/>
      <c r="BH173" s="209">
        <f aca="true" t="shared" si="16" ref="BH173:BH183">BH174</f>
        <v>1725600</v>
      </c>
      <c r="BI173" s="221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38"/>
      <c r="BU173" s="209">
        <f aca="true" t="shared" si="17" ref="BU173:BU183">BU174</f>
        <v>0</v>
      </c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09">
        <f t="shared" si="15"/>
        <v>1725600</v>
      </c>
      <c r="CJ173" s="210"/>
      <c r="CK173" s="210"/>
      <c r="CL173" s="210"/>
      <c r="CM173" s="210"/>
      <c r="CN173" s="210"/>
      <c r="CO173" s="210"/>
      <c r="CP173" s="210"/>
      <c r="CQ173" s="210"/>
      <c r="CR173" s="210"/>
      <c r="CS173" s="210"/>
      <c r="CT173" s="21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60.75" customHeight="1">
      <c r="A174" s="305" t="s">
        <v>0</v>
      </c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255" t="s">
        <v>32</v>
      </c>
      <c r="AK174" s="255"/>
      <c r="AL174" s="255"/>
      <c r="AM174" s="255"/>
      <c r="AN174" s="255"/>
      <c r="AO174" s="255"/>
      <c r="AP174" s="249" t="s">
        <v>448</v>
      </c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102"/>
      <c r="BC174" s="102"/>
      <c r="BD174" s="102"/>
      <c r="BE174" s="102"/>
      <c r="BF174" s="102"/>
      <c r="BG174" s="102"/>
      <c r="BH174" s="242">
        <f t="shared" si="16"/>
        <v>1725600</v>
      </c>
      <c r="BI174" s="24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253">
        <f t="shared" si="17"/>
        <v>0</v>
      </c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42">
        <f t="shared" si="15"/>
        <v>1725600</v>
      </c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4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60" customHeight="1">
      <c r="A175" s="226" t="s">
        <v>1</v>
      </c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158" t="s">
        <v>32</v>
      </c>
      <c r="AK175" s="158"/>
      <c r="AL175" s="158"/>
      <c r="AM175" s="36"/>
      <c r="AN175" s="36"/>
      <c r="AO175" s="36"/>
      <c r="AP175" s="132" t="s">
        <v>2</v>
      </c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35"/>
      <c r="BC175" s="35"/>
      <c r="BD175" s="35"/>
      <c r="BE175" s="35"/>
      <c r="BF175" s="35"/>
      <c r="BG175" s="35"/>
      <c r="BH175" s="209">
        <f t="shared" si="16"/>
        <v>1725600</v>
      </c>
      <c r="BI175" s="221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38"/>
      <c r="BU175" s="209">
        <f t="shared" si="17"/>
        <v>0</v>
      </c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09">
        <f t="shared" si="15"/>
        <v>1725600</v>
      </c>
      <c r="CJ175" s="210"/>
      <c r="CK175" s="210"/>
      <c r="CL175" s="210"/>
      <c r="CM175" s="210"/>
      <c r="CN175" s="210"/>
      <c r="CO175" s="210"/>
      <c r="CP175" s="210"/>
      <c r="CQ175" s="210"/>
      <c r="CR175" s="210"/>
      <c r="CS175" s="210"/>
      <c r="CT175" s="21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5.5" customHeight="1">
      <c r="A176" s="226" t="s">
        <v>149</v>
      </c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158" t="s">
        <v>32</v>
      </c>
      <c r="AK176" s="158"/>
      <c r="AL176" s="158"/>
      <c r="AM176" s="36"/>
      <c r="AN176" s="36"/>
      <c r="AO176" s="36"/>
      <c r="AP176" s="132" t="s">
        <v>3</v>
      </c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35"/>
      <c r="BC176" s="35"/>
      <c r="BD176" s="35"/>
      <c r="BE176" s="35"/>
      <c r="BF176" s="35"/>
      <c r="BG176" s="35"/>
      <c r="BH176" s="209">
        <f t="shared" si="16"/>
        <v>1725600</v>
      </c>
      <c r="BI176" s="221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38"/>
      <c r="BU176" s="209">
        <f t="shared" si="17"/>
        <v>0</v>
      </c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  <c r="CG176" s="223"/>
      <c r="CH176" s="223"/>
      <c r="CI176" s="209">
        <f t="shared" si="15"/>
        <v>1725600</v>
      </c>
      <c r="CJ176" s="210"/>
      <c r="CK176" s="210"/>
      <c r="CL176" s="210"/>
      <c r="CM176" s="210"/>
      <c r="CN176" s="210"/>
      <c r="CO176" s="210"/>
      <c r="CP176" s="210"/>
      <c r="CQ176" s="210"/>
      <c r="CR176" s="210"/>
      <c r="CS176" s="210"/>
      <c r="CT176" s="21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5.5" customHeight="1">
      <c r="A177" s="226" t="s">
        <v>164</v>
      </c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158" t="s">
        <v>32</v>
      </c>
      <c r="AK177" s="158"/>
      <c r="AL177" s="158"/>
      <c r="AM177" s="36"/>
      <c r="AN177" s="36"/>
      <c r="AO177" s="36"/>
      <c r="AP177" s="132" t="s">
        <v>4</v>
      </c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35"/>
      <c r="BC177" s="35"/>
      <c r="BD177" s="35"/>
      <c r="BE177" s="35"/>
      <c r="BF177" s="35"/>
      <c r="BG177" s="35"/>
      <c r="BH177" s="209">
        <f t="shared" si="16"/>
        <v>1725600</v>
      </c>
      <c r="BI177" s="221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38"/>
      <c r="BU177" s="209">
        <f t="shared" si="17"/>
        <v>0</v>
      </c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  <c r="CG177" s="223"/>
      <c r="CH177" s="223"/>
      <c r="CI177" s="209">
        <f t="shared" si="15"/>
        <v>1725600</v>
      </c>
      <c r="CJ177" s="210"/>
      <c r="CK177" s="210"/>
      <c r="CL177" s="210"/>
      <c r="CM177" s="210"/>
      <c r="CN177" s="210"/>
      <c r="CO177" s="210"/>
      <c r="CP177" s="210"/>
      <c r="CQ177" s="210"/>
      <c r="CR177" s="210"/>
      <c r="CS177" s="210"/>
      <c r="CT177" s="21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49.5" customHeight="1">
      <c r="A178" s="226" t="s">
        <v>165</v>
      </c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158" t="s">
        <v>32</v>
      </c>
      <c r="AK178" s="158"/>
      <c r="AL178" s="158"/>
      <c r="AM178" s="36"/>
      <c r="AN178" s="36"/>
      <c r="AO178" s="36"/>
      <c r="AP178" s="132" t="s">
        <v>5</v>
      </c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35"/>
      <c r="BC178" s="35"/>
      <c r="BD178" s="35"/>
      <c r="BE178" s="35"/>
      <c r="BF178" s="35"/>
      <c r="BG178" s="35"/>
      <c r="BH178" s="209">
        <v>1725600</v>
      </c>
      <c r="BI178" s="221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38"/>
      <c r="BU178" s="209">
        <v>0</v>
      </c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  <c r="CG178" s="223"/>
      <c r="CH178" s="223"/>
      <c r="CI178" s="209">
        <f t="shared" si="15"/>
        <v>1725600</v>
      </c>
      <c r="CJ178" s="210"/>
      <c r="CK178" s="210"/>
      <c r="CL178" s="210"/>
      <c r="CM178" s="210"/>
      <c r="CN178" s="210"/>
      <c r="CO178" s="210"/>
      <c r="CP178" s="210"/>
      <c r="CQ178" s="210"/>
      <c r="CR178" s="210"/>
      <c r="CS178" s="210"/>
      <c r="CT178" s="21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5.5" customHeight="1">
      <c r="A179" s="226" t="s">
        <v>250</v>
      </c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227"/>
      <c r="AI179" s="227"/>
      <c r="AJ179" s="158" t="s">
        <v>32</v>
      </c>
      <c r="AK179" s="158"/>
      <c r="AL179" s="158"/>
      <c r="AM179" s="36"/>
      <c r="AN179" s="36"/>
      <c r="AO179" s="36"/>
      <c r="AP179" s="158" t="s">
        <v>624</v>
      </c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35"/>
      <c r="BC179" s="35"/>
      <c r="BD179" s="35"/>
      <c r="BE179" s="35"/>
      <c r="BF179" s="35"/>
      <c r="BG179" s="35"/>
      <c r="BH179" s="209">
        <f t="shared" si="16"/>
        <v>20000</v>
      </c>
      <c r="BI179" s="221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38"/>
      <c r="BU179" s="209">
        <f t="shared" si="17"/>
        <v>0</v>
      </c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23"/>
      <c r="CI179" s="209">
        <f aca="true" t="shared" si="18" ref="CI179:CI184">BH179-BU179</f>
        <v>20000</v>
      </c>
      <c r="CJ179" s="210"/>
      <c r="CK179" s="210"/>
      <c r="CL179" s="210"/>
      <c r="CM179" s="210"/>
      <c r="CN179" s="210"/>
      <c r="CO179" s="210"/>
      <c r="CP179" s="210"/>
      <c r="CQ179" s="210"/>
      <c r="CR179" s="210"/>
      <c r="CS179" s="210"/>
      <c r="CT179" s="21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84" customHeight="1">
      <c r="A180" s="305" t="s">
        <v>625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255" t="s">
        <v>32</v>
      </c>
      <c r="AK180" s="255"/>
      <c r="AL180" s="255"/>
      <c r="AM180" s="255"/>
      <c r="AN180" s="255"/>
      <c r="AO180" s="255"/>
      <c r="AP180" s="249" t="s">
        <v>626</v>
      </c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  <c r="BB180" s="102"/>
      <c r="BC180" s="102"/>
      <c r="BD180" s="102"/>
      <c r="BE180" s="102"/>
      <c r="BF180" s="102"/>
      <c r="BG180" s="102"/>
      <c r="BH180" s="242">
        <f t="shared" si="16"/>
        <v>20000</v>
      </c>
      <c r="BI180" s="24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253">
        <f t="shared" si="17"/>
        <v>0</v>
      </c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42">
        <f t="shared" si="18"/>
        <v>20000</v>
      </c>
      <c r="CJ180" s="252"/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4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60" customHeight="1">
      <c r="A181" s="226" t="s">
        <v>322</v>
      </c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158" t="s">
        <v>32</v>
      </c>
      <c r="AK181" s="158"/>
      <c r="AL181" s="158"/>
      <c r="AM181" s="36"/>
      <c r="AN181" s="36"/>
      <c r="AO181" s="36"/>
      <c r="AP181" s="132" t="s">
        <v>627</v>
      </c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35"/>
      <c r="BC181" s="35"/>
      <c r="BD181" s="35"/>
      <c r="BE181" s="35"/>
      <c r="BF181" s="35"/>
      <c r="BG181" s="35"/>
      <c r="BH181" s="209">
        <f t="shared" si="16"/>
        <v>20000</v>
      </c>
      <c r="BI181" s="221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38"/>
      <c r="BU181" s="209">
        <f t="shared" si="17"/>
        <v>0</v>
      </c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  <c r="CG181" s="223"/>
      <c r="CH181" s="223"/>
      <c r="CI181" s="209">
        <f t="shared" si="18"/>
        <v>20000</v>
      </c>
      <c r="CJ181" s="210"/>
      <c r="CK181" s="210"/>
      <c r="CL181" s="210"/>
      <c r="CM181" s="210"/>
      <c r="CN181" s="210"/>
      <c r="CO181" s="210"/>
      <c r="CP181" s="210"/>
      <c r="CQ181" s="210"/>
      <c r="CR181" s="210"/>
      <c r="CS181" s="210"/>
      <c r="CT181" s="21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5.5" customHeight="1">
      <c r="A182" s="226" t="s">
        <v>149</v>
      </c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158" t="s">
        <v>32</v>
      </c>
      <c r="AK182" s="158"/>
      <c r="AL182" s="158"/>
      <c r="AM182" s="36"/>
      <c r="AN182" s="36"/>
      <c r="AO182" s="36"/>
      <c r="AP182" s="132" t="s">
        <v>628</v>
      </c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35"/>
      <c r="BC182" s="35"/>
      <c r="BD182" s="35"/>
      <c r="BE182" s="35"/>
      <c r="BF182" s="35"/>
      <c r="BG182" s="35"/>
      <c r="BH182" s="209">
        <f t="shared" si="16"/>
        <v>20000</v>
      </c>
      <c r="BI182" s="221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38"/>
      <c r="BU182" s="209">
        <f t="shared" si="17"/>
        <v>0</v>
      </c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  <c r="CG182" s="223"/>
      <c r="CH182" s="223"/>
      <c r="CI182" s="209">
        <f t="shared" si="18"/>
        <v>20000</v>
      </c>
      <c r="CJ182" s="210"/>
      <c r="CK182" s="210"/>
      <c r="CL182" s="210"/>
      <c r="CM182" s="210"/>
      <c r="CN182" s="210"/>
      <c r="CO182" s="210"/>
      <c r="CP182" s="210"/>
      <c r="CQ182" s="210"/>
      <c r="CR182" s="210"/>
      <c r="CS182" s="210"/>
      <c r="CT182" s="21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5.5" customHeight="1">
      <c r="A183" s="226" t="s">
        <v>221</v>
      </c>
      <c r="B183" s="227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7"/>
      <c r="AH183" s="227"/>
      <c r="AI183" s="227"/>
      <c r="AJ183" s="158" t="s">
        <v>32</v>
      </c>
      <c r="AK183" s="158"/>
      <c r="AL183" s="158"/>
      <c r="AM183" s="36"/>
      <c r="AN183" s="36"/>
      <c r="AO183" s="36"/>
      <c r="AP183" s="132" t="s">
        <v>630</v>
      </c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35"/>
      <c r="BC183" s="35"/>
      <c r="BD183" s="35"/>
      <c r="BE183" s="35"/>
      <c r="BF183" s="35"/>
      <c r="BG183" s="35"/>
      <c r="BH183" s="209">
        <f t="shared" si="16"/>
        <v>20000</v>
      </c>
      <c r="BI183" s="221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38"/>
      <c r="BU183" s="209">
        <f t="shared" si="17"/>
        <v>0</v>
      </c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  <c r="CG183" s="223"/>
      <c r="CH183" s="223"/>
      <c r="CI183" s="209">
        <f t="shared" si="18"/>
        <v>20000</v>
      </c>
      <c r="CJ183" s="210"/>
      <c r="CK183" s="210"/>
      <c r="CL183" s="210"/>
      <c r="CM183" s="210"/>
      <c r="CN183" s="210"/>
      <c r="CO183" s="210"/>
      <c r="CP183" s="210"/>
      <c r="CQ183" s="210"/>
      <c r="CR183" s="210"/>
      <c r="CS183" s="210"/>
      <c r="CT183" s="21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49.5" customHeight="1">
      <c r="A184" s="226" t="s">
        <v>137</v>
      </c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158" t="s">
        <v>32</v>
      </c>
      <c r="AK184" s="158"/>
      <c r="AL184" s="158"/>
      <c r="AM184" s="36"/>
      <c r="AN184" s="36"/>
      <c r="AO184" s="36"/>
      <c r="AP184" s="132" t="s">
        <v>629</v>
      </c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35"/>
      <c r="BC184" s="35"/>
      <c r="BD184" s="35"/>
      <c r="BE184" s="35"/>
      <c r="BF184" s="35"/>
      <c r="BG184" s="35"/>
      <c r="BH184" s="209">
        <v>20000</v>
      </c>
      <c r="BI184" s="221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38"/>
      <c r="BU184" s="209">
        <v>0</v>
      </c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23"/>
      <c r="CI184" s="209">
        <f t="shared" si="18"/>
        <v>20000</v>
      </c>
      <c r="CJ184" s="210"/>
      <c r="CK184" s="210"/>
      <c r="CL184" s="210"/>
      <c r="CM184" s="210"/>
      <c r="CN184" s="210"/>
      <c r="CO184" s="210"/>
      <c r="CP184" s="210"/>
      <c r="CQ184" s="210"/>
      <c r="CR184" s="210"/>
      <c r="CS184" s="210"/>
      <c r="CT184" s="21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42" customFormat="1" ht="18" customHeight="1">
      <c r="A185" s="392" t="s">
        <v>166</v>
      </c>
      <c r="B185" s="393"/>
      <c r="C185" s="393"/>
      <c r="D185" s="393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3"/>
      <c r="AI185" s="393"/>
      <c r="AJ185" s="257" t="s">
        <v>32</v>
      </c>
      <c r="AK185" s="257"/>
      <c r="AL185" s="257"/>
      <c r="AM185" s="122"/>
      <c r="AN185" s="122"/>
      <c r="AO185" s="122"/>
      <c r="AP185" s="257" t="s">
        <v>167</v>
      </c>
      <c r="AQ185" s="257"/>
      <c r="AR185" s="257"/>
      <c r="AS185" s="257"/>
      <c r="AT185" s="257"/>
      <c r="AU185" s="257"/>
      <c r="AV185" s="257"/>
      <c r="AW185" s="257"/>
      <c r="AX185" s="257"/>
      <c r="AY185" s="257"/>
      <c r="AZ185" s="257"/>
      <c r="BA185" s="257"/>
      <c r="BB185" s="123"/>
      <c r="BC185" s="123"/>
      <c r="BD185" s="123"/>
      <c r="BE185" s="123"/>
      <c r="BF185" s="123"/>
      <c r="BG185" s="123"/>
      <c r="BH185" s="250">
        <f>BH186+BH195</f>
        <v>13370562.809999999</v>
      </c>
      <c r="BI185" s="251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250">
        <f>BU186+BU195</f>
        <v>8698692.23</v>
      </c>
      <c r="BV185" s="314"/>
      <c r="BW185" s="314"/>
      <c r="BX185" s="314"/>
      <c r="BY185" s="314"/>
      <c r="BZ185" s="314"/>
      <c r="CA185" s="314"/>
      <c r="CB185" s="314"/>
      <c r="CC185" s="314"/>
      <c r="CD185" s="314"/>
      <c r="CE185" s="314"/>
      <c r="CF185" s="314"/>
      <c r="CG185" s="314"/>
      <c r="CH185" s="314"/>
      <c r="CI185" s="246">
        <f aca="true" t="shared" si="19" ref="CI185:CI210">BH185-BU185</f>
        <v>4671870.579999998</v>
      </c>
      <c r="CJ185" s="247"/>
      <c r="CK185" s="247"/>
      <c r="CL185" s="247"/>
      <c r="CM185" s="247"/>
      <c r="CN185" s="247"/>
      <c r="CO185" s="247"/>
      <c r="CP185" s="247"/>
      <c r="CQ185" s="247"/>
      <c r="CR185" s="247"/>
      <c r="CS185" s="247"/>
      <c r="CT185" s="248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</row>
    <row r="186" spans="1:188" s="24" customFormat="1" ht="27.75" customHeight="1">
      <c r="A186" s="226" t="s">
        <v>566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158" t="s">
        <v>32</v>
      </c>
      <c r="AK186" s="158"/>
      <c r="AL186" s="158"/>
      <c r="AM186" s="104"/>
      <c r="AN186" s="104"/>
      <c r="AO186" s="104"/>
      <c r="AP186" s="158" t="s">
        <v>567</v>
      </c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05"/>
      <c r="BC186" s="105"/>
      <c r="BD186" s="105"/>
      <c r="BE186" s="105"/>
      <c r="BF186" s="105"/>
      <c r="BG186" s="105"/>
      <c r="BH186" s="209">
        <f>BH187+BH191</f>
        <v>13025462.809999999</v>
      </c>
      <c r="BI186" s="221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38"/>
      <c r="BU186" s="209">
        <f>BU187+BU191</f>
        <v>8410842.42</v>
      </c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09">
        <f aca="true" t="shared" si="20" ref="CI186:CI194">BH186-BU186</f>
        <v>4614620.389999999</v>
      </c>
      <c r="CJ186" s="210"/>
      <c r="CK186" s="210"/>
      <c r="CL186" s="210"/>
      <c r="CM186" s="210"/>
      <c r="CN186" s="210"/>
      <c r="CO186" s="210"/>
      <c r="CP186" s="210"/>
      <c r="CQ186" s="210"/>
      <c r="CR186" s="210"/>
      <c r="CS186" s="210"/>
      <c r="CT186" s="21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67.5" customHeight="1">
      <c r="A187" s="305" t="s">
        <v>568</v>
      </c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255" t="s">
        <v>32</v>
      </c>
      <c r="AK187" s="255"/>
      <c r="AL187" s="255"/>
      <c r="AM187" s="255"/>
      <c r="AN187" s="255"/>
      <c r="AO187" s="255"/>
      <c r="AP187" s="249" t="s">
        <v>569</v>
      </c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63"/>
      <c r="BC187" s="63"/>
      <c r="BD187" s="63"/>
      <c r="BE187" s="63"/>
      <c r="BF187" s="63"/>
      <c r="BG187" s="63"/>
      <c r="BH187" s="242">
        <f>BH188</f>
        <v>6059562.81</v>
      </c>
      <c r="BI187" s="243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242">
        <f>BU188</f>
        <v>6059464.93</v>
      </c>
      <c r="BV187" s="252"/>
      <c r="BW187" s="252"/>
      <c r="BX187" s="252"/>
      <c r="BY187" s="252"/>
      <c r="BZ187" s="252"/>
      <c r="CA187" s="252"/>
      <c r="CB187" s="252"/>
      <c r="CC187" s="252"/>
      <c r="CD187" s="252"/>
      <c r="CE187" s="252"/>
      <c r="CF187" s="252"/>
      <c r="CG187" s="252"/>
      <c r="CH187" s="252"/>
      <c r="CI187" s="242">
        <f t="shared" si="20"/>
        <v>97.87999999988824</v>
      </c>
      <c r="CJ187" s="252"/>
      <c r="CK187" s="252"/>
      <c r="CL187" s="252"/>
      <c r="CM187" s="252"/>
      <c r="CN187" s="252"/>
      <c r="CO187" s="252"/>
      <c r="CP187" s="252"/>
      <c r="CQ187" s="252"/>
      <c r="CR187" s="252"/>
      <c r="CS187" s="252"/>
      <c r="CT187" s="254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63.75" customHeight="1">
      <c r="A188" s="237" t="s">
        <v>570</v>
      </c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44" t="s">
        <v>32</v>
      </c>
      <c r="AK188" s="244"/>
      <c r="AL188" s="244"/>
      <c r="AM188" s="106"/>
      <c r="AN188" s="106"/>
      <c r="AO188" s="106"/>
      <c r="AP188" s="244" t="s">
        <v>571</v>
      </c>
      <c r="AQ188" s="244"/>
      <c r="AR188" s="244"/>
      <c r="AS188" s="244"/>
      <c r="AT188" s="244"/>
      <c r="AU188" s="244"/>
      <c r="AV188" s="244"/>
      <c r="AW188" s="244"/>
      <c r="AX188" s="244"/>
      <c r="AY188" s="244"/>
      <c r="AZ188" s="244"/>
      <c r="BA188" s="244"/>
      <c r="BB188" s="107"/>
      <c r="BC188" s="107"/>
      <c r="BD188" s="107"/>
      <c r="BE188" s="107"/>
      <c r="BF188" s="107"/>
      <c r="BG188" s="107"/>
      <c r="BH188" s="233">
        <f>BH189</f>
        <v>6059562.81</v>
      </c>
      <c r="BI188" s="245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108"/>
      <c r="BU188" s="233">
        <f>BU189</f>
        <v>6059464.93</v>
      </c>
      <c r="BV188" s="241"/>
      <c r="BW188" s="241"/>
      <c r="BX188" s="241"/>
      <c r="BY188" s="241"/>
      <c r="BZ188" s="241"/>
      <c r="CA188" s="241"/>
      <c r="CB188" s="241"/>
      <c r="CC188" s="241"/>
      <c r="CD188" s="241"/>
      <c r="CE188" s="241"/>
      <c r="CF188" s="241"/>
      <c r="CG188" s="241"/>
      <c r="CH188" s="241"/>
      <c r="CI188" s="233">
        <f t="shared" si="20"/>
        <v>97.87999999988824</v>
      </c>
      <c r="CJ188" s="234"/>
      <c r="CK188" s="234"/>
      <c r="CL188" s="234"/>
      <c r="CM188" s="234"/>
      <c r="CN188" s="234"/>
      <c r="CO188" s="234"/>
      <c r="CP188" s="234"/>
      <c r="CQ188" s="234"/>
      <c r="CR188" s="234"/>
      <c r="CS188" s="234"/>
      <c r="CT188" s="235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7.75" customHeight="1">
      <c r="A189" s="226" t="s">
        <v>277</v>
      </c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7"/>
      <c r="AF189" s="227"/>
      <c r="AG189" s="227"/>
      <c r="AH189" s="227"/>
      <c r="AI189" s="227"/>
      <c r="AJ189" s="158" t="s">
        <v>32</v>
      </c>
      <c r="AK189" s="158"/>
      <c r="AL189" s="158"/>
      <c r="AM189" s="104"/>
      <c r="AN189" s="104"/>
      <c r="AO189" s="104"/>
      <c r="AP189" s="158" t="s">
        <v>572</v>
      </c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05"/>
      <c r="BC189" s="105"/>
      <c r="BD189" s="105"/>
      <c r="BE189" s="105"/>
      <c r="BF189" s="105"/>
      <c r="BG189" s="105"/>
      <c r="BH189" s="209">
        <f>BH190</f>
        <v>6059562.81</v>
      </c>
      <c r="BI189" s="221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38"/>
      <c r="BU189" s="209">
        <f>BU190</f>
        <v>6059464.93</v>
      </c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09">
        <f t="shared" si="20"/>
        <v>97.87999999988824</v>
      </c>
      <c r="CJ189" s="210"/>
      <c r="CK189" s="210"/>
      <c r="CL189" s="210"/>
      <c r="CM189" s="210"/>
      <c r="CN189" s="210"/>
      <c r="CO189" s="210"/>
      <c r="CP189" s="210"/>
      <c r="CQ189" s="210"/>
      <c r="CR189" s="210"/>
      <c r="CS189" s="210"/>
      <c r="CT189" s="21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27" customHeight="1">
      <c r="A190" s="219" t="s">
        <v>145</v>
      </c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56"/>
      <c r="AJ190" s="158"/>
      <c r="AK190" s="158"/>
      <c r="AL190" s="158"/>
      <c r="AM190" s="36"/>
      <c r="AN190" s="36"/>
      <c r="AO190" s="36"/>
      <c r="AP190" s="158" t="s">
        <v>573</v>
      </c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35"/>
      <c r="BC190" s="35"/>
      <c r="BD190" s="35"/>
      <c r="BE190" s="35"/>
      <c r="BF190" s="35"/>
      <c r="BG190" s="35"/>
      <c r="BH190" s="209">
        <v>6059562.81</v>
      </c>
      <c r="BI190" s="221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38"/>
      <c r="BU190" s="209">
        <v>6059464.93</v>
      </c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09">
        <f t="shared" si="20"/>
        <v>97.87999999988824</v>
      </c>
      <c r="CJ190" s="210"/>
      <c r="CK190" s="210"/>
      <c r="CL190" s="210"/>
      <c r="CM190" s="210"/>
      <c r="CN190" s="210"/>
      <c r="CO190" s="210"/>
      <c r="CP190" s="210"/>
      <c r="CQ190" s="210"/>
      <c r="CR190" s="210"/>
      <c r="CS190" s="210"/>
      <c r="CT190" s="21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67.5" customHeight="1">
      <c r="A191" s="305" t="s">
        <v>635</v>
      </c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255" t="s">
        <v>32</v>
      </c>
      <c r="AK191" s="255"/>
      <c r="AL191" s="255"/>
      <c r="AM191" s="255"/>
      <c r="AN191" s="255"/>
      <c r="AO191" s="255"/>
      <c r="AP191" s="249" t="s">
        <v>631</v>
      </c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63"/>
      <c r="BC191" s="63"/>
      <c r="BD191" s="63"/>
      <c r="BE191" s="63"/>
      <c r="BF191" s="63"/>
      <c r="BG191" s="63"/>
      <c r="BH191" s="242">
        <f>BH192</f>
        <v>6965900</v>
      </c>
      <c r="BI191" s="243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242">
        <f>BU192</f>
        <v>2351377.49</v>
      </c>
      <c r="BV191" s="252"/>
      <c r="BW191" s="252"/>
      <c r="BX191" s="252"/>
      <c r="BY191" s="252"/>
      <c r="BZ191" s="252"/>
      <c r="CA191" s="252"/>
      <c r="CB191" s="252"/>
      <c r="CC191" s="252"/>
      <c r="CD191" s="252"/>
      <c r="CE191" s="252"/>
      <c r="CF191" s="252"/>
      <c r="CG191" s="252"/>
      <c r="CH191" s="252"/>
      <c r="CI191" s="242">
        <f t="shared" si="20"/>
        <v>4614522.51</v>
      </c>
      <c r="CJ191" s="252"/>
      <c r="CK191" s="252"/>
      <c r="CL191" s="252"/>
      <c r="CM191" s="252"/>
      <c r="CN191" s="252"/>
      <c r="CO191" s="252"/>
      <c r="CP191" s="252"/>
      <c r="CQ191" s="252"/>
      <c r="CR191" s="252"/>
      <c r="CS191" s="252"/>
      <c r="CT191" s="254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63.75" customHeight="1">
      <c r="A192" s="237" t="s">
        <v>570</v>
      </c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44" t="s">
        <v>32</v>
      </c>
      <c r="AK192" s="244"/>
      <c r="AL192" s="244"/>
      <c r="AM192" s="106"/>
      <c r="AN192" s="106"/>
      <c r="AO192" s="106"/>
      <c r="AP192" s="244" t="s">
        <v>632</v>
      </c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B192" s="107"/>
      <c r="BC192" s="107"/>
      <c r="BD192" s="107"/>
      <c r="BE192" s="107"/>
      <c r="BF192" s="107"/>
      <c r="BG192" s="107"/>
      <c r="BH192" s="233">
        <f>BH193</f>
        <v>6965900</v>
      </c>
      <c r="BI192" s="245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108"/>
      <c r="BU192" s="233">
        <f>BU193</f>
        <v>2351377.49</v>
      </c>
      <c r="BV192" s="241"/>
      <c r="BW192" s="241"/>
      <c r="BX192" s="241"/>
      <c r="BY192" s="241"/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33">
        <f t="shared" si="20"/>
        <v>4614522.51</v>
      </c>
      <c r="CJ192" s="234"/>
      <c r="CK192" s="234"/>
      <c r="CL192" s="234"/>
      <c r="CM192" s="234"/>
      <c r="CN192" s="234"/>
      <c r="CO192" s="234"/>
      <c r="CP192" s="234"/>
      <c r="CQ192" s="234"/>
      <c r="CR192" s="234"/>
      <c r="CS192" s="234"/>
      <c r="CT192" s="235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7.75" customHeight="1">
      <c r="A193" s="226" t="s">
        <v>277</v>
      </c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158" t="s">
        <v>32</v>
      </c>
      <c r="AK193" s="158"/>
      <c r="AL193" s="158"/>
      <c r="AM193" s="104"/>
      <c r="AN193" s="104"/>
      <c r="AO193" s="104"/>
      <c r="AP193" s="158" t="s">
        <v>633</v>
      </c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05"/>
      <c r="BC193" s="105"/>
      <c r="BD193" s="105"/>
      <c r="BE193" s="105"/>
      <c r="BF193" s="105"/>
      <c r="BG193" s="105"/>
      <c r="BH193" s="209">
        <f>BH194</f>
        <v>6965900</v>
      </c>
      <c r="BI193" s="221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09">
        <f>BU194</f>
        <v>2351377.49</v>
      </c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09">
        <f t="shared" si="20"/>
        <v>4614522.51</v>
      </c>
      <c r="CJ193" s="210"/>
      <c r="CK193" s="210"/>
      <c r="CL193" s="210"/>
      <c r="CM193" s="210"/>
      <c r="CN193" s="210"/>
      <c r="CO193" s="210"/>
      <c r="CP193" s="210"/>
      <c r="CQ193" s="210"/>
      <c r="CR193" s="210"/>
      <c r="CS193" s="210"/>
      <c r="CT193" s="21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27" customHeight="1">
      <c r="A194" s="219" t="s">
        <v>145</v>
      </c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56"/>
      <c r="AJ194" s="158"/>
      <c r="AK194" s="158"/>
      <c r="AL194" s="158"/>
      <c r="AM194" s="36"/>
      <c r="AN194" s="36"/>
      <c r="AO194" s="36"/>
      <c r="AP194" s="158" t="s">
        <v>634</v>
      </c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35"/>
      <c r="BC194" s="35"/>
      <c r="BD194" s="35"/>
      <c r="BE194" s="35"/>
      <c r="BF194" s="35"/>
      <c r="BG194" s="35"/>
      <c r="BH194" s="209">
        <v>6965900</v>
      </c>
      <c r="BI194" s="221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38"/>
      <c r="BU194" s="209">
        <v>2351377.49</v>
      </c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  <c r="CG194" s="223"/>
      <c r="CH194" s="223"/>
      <c r="CI194" s="209">
        <f t="shared" si="20"/>
        <v>4614522.51</v>
      </c>
      <c r="CJ194" s="210"/>
      <c r="CK194" s="210"/>
      <c r="CL194" s="210"/>
      <c r="CM194" s="210"/>
      <c r="CN194" s="210"/>
      <c r="CO194" s="210"/>
      <c r="CP194" s="210"/>
      <c r="CQ194" s="210"/>
      <c r="CR194" s="210"/>
      <c r="CS194" s="210"/>
      <c r="CT194" s="21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27.75" customHeight="1">
      <c r="A195" s="226" t="s">
        <v>250</v>
      </c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158" t="s">
        <v>32</v>
      </c>
      <c r="AK195" s="158"/>
      <c r="AL195" s="158"/>
      <c r="AM195" s="104"/>
      <c r="AN195" s="104"/>
      <c r="AO195" s="104"/>
      <c r="AP195" s="158" t="s">
        <v>6</v>
      </c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05"/>
      <c r="BC195" s="105"/>
      <c r="BD195" s="105"/>
      <c r="BE195" s="105"/>
      <c r="BF195" s="105"/>
      <c r="BG195" s="105"/>
      <c r="BH195" s="209">
        <f>BH196</f>
        <v>345100</v>
      </c>
      <c r="BI195" s="221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38"/>
      <c r="BU195" s="209">
        <f>BU196</f>
        <v>287849.81</v>
      </c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09">
        <f t="shared" si="19"/>
        <v>57250.19</v>
      </c>
      <c r="CJ195" s="210"/>
      <c r="CK195" s="210"/>
      <c r="CL195" s="210"/>
      <c r="CM195" s="210"/>
      <c r="CN195" s="210"/>
      <c r="CO195" s="210"/>
      <c r="CP195" s="210"/>
      <c r="CQ195" s="210"/>
      <c r="CR195" s="210"/>
      <c r="CS195" s="210"/>
      <c r="CT195" s="21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32" customHeight="1">
      <c r="A196" s="305" t="s">
        <v>7</v>
      </c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255" t="s">
        <v>32</v>
      </c>
      <c r="AK196" s="255"/>
      <c r="AL196" s="255"/>
      <c r="AM196" s="255"/>
      <c r="AN196" s="255"/>
      <c r="AO196" s="255"/>
      <c r="AP196" s="249" t="s">
        <v>244</v>
      </c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63"/>
      <c r="BC196" s="63"/>
      <c r="BD196" s="63"/>
      <c r="BE196" s="63"/>
      <c r="BF196" s="63"/>
      <c r="BG196" s="63"/>
      <c r="BH196" s="242">
        <f>BH197+BH201+BH208</f>
        <v>345100</v>
      </c>
      <c r="BI196" s="243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242">
        <f>BU197+BU201+BU208</f>
        <v>287849.81</v>
      </c>
      <c r="BV196" s="252"/>
      <c r="BW196" s="252"/>
      <c r="BX196" s="252"/>
      <c r="BY196" s="252"/>
      <c r="BZ196" s="252"/>
      <c r="CA196" s="252"/>
      <c r="CB196" s="252"/>
      <c r="CC196" s="252"/>
      <c r="CD196" s="252"/>
      <c r="CE196" s="252"/>
      <c r="CF196" s="252"/>
      <c r="CG196" s="252"/>
      <c r="CH196" s="252"/>
      <c r="CI196" s="242">
        <f t="shared" si="19"/>
        <v>57250.19</v>
      </c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4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49.5" customHeight="1">
      <c r="A197" s="237" t="s">
        <v>8</v>
      </c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44" t="s">
        <v>32</v>
      </c>
      <c r="AK197" s="244"/>
      <c r="AL197" s="244"/>
      <c r="AM197" s="106"/>
      <c r="AN197" s="106"/>
      <c r="AO197" s="106"/>
      <c r="AP197" s="244" t="s">
        <v>9</v>
      </c>
      <c r="AQ197" s="244"/>
      <c r="AR197" s="244"/>
      <c r="AS197" s="244"/>
      <c r="AT197" s="244"/>
      <c r="AU197" s="244"/>
      <c r="AV197" s="244"/>
      <c r="AW197" s="244"/>
      <c r="AX197" s="244"/>
      <c r="AY197" s="244"/>
      <c r="AZ197" s="244"/>
      <c r="BA197" s="244"/>
      <c r="BB197" s="107"/>
      <c r="BC197" s="107"/>
      <c r="BD197" s="107"/>
      <c r="BE197" s="107"/>
      <c r="BF197" s="107"/>
      <c r="BG197" s="107"/>
      <c r="BH197" s="233">
        <f>BH198</f>
        <v>180800</v>
      </c>
      <c r="BI197" s="245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108"/>
      <c r="BU197" s="233">
        <f>BU198</f>
        <v>157458</v>
      </c>
      <c r="BV197" s="241"/>
      <c r="BW197" s="241"/>
      <c r="BX197" s="241"/>
      <c r="BY197" s="241"/>
      <c r="BZ197" s="241"/>
      <c r="CA197" s="241"/>
      <c r="CB197" s="241"/>
      <c r="CC197" s="241"/>
      <c r="CD197" s="241"/>
      <c r="CE197" s="241"/>
      <c r="CF197" s="241"/>
      <c r="CG197" s="241"/>
      <c r="CH197" s="241"/>
      <c r="CI197" s="233">
        <f t="shared" si="19"/>
        <v>23342</v>
      </c>
      <c r="CJ197" s="234"/>
      <c r="CK197" s="234"/>
      <c r="CL197" s="234"/>
      <c r="CM197" s="234"/>
      <c r="CN197" s="234"/>
      <c r="CO197" s="234"/>
      <c r="CP197" s="234"/>
      <c r="CQ197" s="234"/>
      <c r="CR197" s="234"/>
      <c r="CS197" s="234"/>
      <c r="CT197" s="235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7.75" customHeight="1">
      <c r="A198" s="226" t="s">
        <v>149</v>
      </c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158" t="s">
        <v>32</v>
      </c>
      <c r="AK198" s="158"/>
      <c r="AL198" s="158"/>
      <c r="AM198" s="104"/>
      <c r="AN198" s="104"/>
      <c r="AO198" s="104"/>
      <c r="AP198" s="158" t="s">
        <v>607</v>
      </c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05"/>
      <c r="BC198" s="105"/>
      <c r="BD198" s="105"/>
      <c r="BE198" s="105"/>
      <c r="BF198" s="105"/>
      <c r="BG198" s="105"/>
      <c r="BH198" s="209">
        <f>BH199</f>
        <v>180800</v>
      </c>
      <c r="BI198" s="221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38"/>
      <c r="BU198" s="209">
        <f>BU199</f>
        <v>157458</v>
      </c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  <c r="CG198" s="223"/>
      <c r="CH198" s="223"/>
      <c r="CI198" s="209">
        <f t="shared" si="19"/>
        <v>23342</v>
      </c>
      <c r="CJ198" s="210"/>
      <c r="CK198" s="210"/>
      <c r="CL198" s="210"/>
      <c r="CM198" s="210"/>
      <c r="CN198" s="210"/>
      <c r="CO198" s="210"/>
      <c r="CP198" s="210"/>
      <c r="CQ198" s="210"/>
      <c r="CR198" s="210"/>
      <c r="CS198" s="210"/>
      <c r="CT198" s="21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7" customHeight="1">
      <c r="A199" s="222" t="s">
        <v>221</v>
      </c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158"/>
      <c r="AK199" s="158"/>
      <c r="AL199" s="158"/>
      <c r="AM199" s="36"/>
      <c r="AN199" s="36"/>
      <c r="AO199" s="36"/>
      <c r="AP199" s="158" t="s">
        <v>606</v>
      </c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35"/>
      <c r="BC199" s="35"/>
      <c r="BD199" s="35"/>
      <c r="BE199" s="35"/>
      <c r="BF199" s="35"/>
      <c r="BG199" s="35"/>
      <c r="BH199" s="209">
        <f>BH200</f>
        <v>180800</v>
      </c>
      <c r="BI199" s="221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38"/>
      <c r="BU199" s="209">
        <f>BU200</f>
        <v>157458</v>
      </c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09">
        <f t="shared" si="19"/>
        <v>23342</v>
      </c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8.5" customHeight="1">
      <c r="A200" s="219" t="s">
        <v>243</v>
      </c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158" t="s">
        <v>32</v>
      </c>
      <c r="AK200" s="158"/>
      <c r="AL200" s="158"/>
      <c r="AM200" s="36"/>
      <c r="AN200" s="36"/>
      <c r="AO200" s="36"/>
      <c r="AP200" s="158" t="s">
        <v>605</v>
      </c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35"/>
      <c r="BC200" s="35"/>
      <c r="BD200" s="35"/>
      <c r="BE200" s="35"/>
      <c r="BF200" s="35"/>
      <c r="BG200" s="35"/>
      <c r="BH200" s="209">
        <v>180800</v>
      </c>
      <c r="BI200" s="221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09">
        <v>157458</v>
      </c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  <c r="CI200" s="209">
        <f t="shared" si="19"/>
        <v>23342</v>
      </c>
      <c r="CJ200" s="210"/>
      <c r="CK200" s="210"/>
      <c r="CL200" s="210"/>
      <c r="CM200" s="210"/>
      <c r="CN200" s="210"/>
      <c r="CO200" s="210"/>
      <c r="CP200" s="210"/>
      <c r="CQ200" s="210"/>
      <c r="CR200" s="210"/>
      <c r="CS200" s="210"/>
      <c r="CT200" s="21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49.5" customHeight="1">
      <c r="A201" s="237" t="s">
        <v>322</v>
      </c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44" t="s">
        <v>32</v>
      </c>
      <c r="AK201" s="244"/>
      <c r="AL201" s="244"/>
      <c r="AM201" s="106"/>
      <c r="AN201" s="106"/>
      <c r="AO201" s="106"/>
      <c r="AP201" s="244" t="s">
        <v>10</v>
      </c>
      <c r="AQ201" s="244"/>
      <c r="AR201" s="244"/>
      <c r="AS201" s="244"/>
      <c r="AT201" s="244"/>
      <c r="AU201" s="244"/>
      <c r="AV201" s="244"/>
      <c r="AW201" s="244"/>
      <c r="AX201" s="244"/>
      <c r="AY201" s="244"/>
      <c r="AZ201" s="244"/>
      <c r="BA201" s="244"/>
      <c r="BB201" s="107"/>
      <c r="BC201" s="107"/>
      <c r="BD201" s="107"/>
      <c r="BE201" s="107"/>
      <c r="BF201" s="107"/>
      <c r="BG201" s="107"/>
      <c r="BH201" s="233">
        <f>BH202+BH206</f>
        <v>159300</v>
      </c>
      <c r="BI201" s="245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108"/>
      <c r="BU201" s="233">
        <f>BU202+BU206</f>
        <v>128567.81</v>
      </c>
      <c r="BV201" s="241"/>
      <c r="BW201" s="241"/>
      <c r="BX201" s="241"/>
      <c r="BY201" s="241"/>
      <c r="BZ201" s="241"/>
      <c r="CA201" s="241"/>
      <c r="CB201" s="241"/>
      <c r="CC201" s="241"/>
      <c r="CD201" s="241"/>
      <c r="CE201" s="241"/>
      <c r="CF201" s="241"/>
      <c r="CG201" s="241"/>
      <c r="CH201" s="241"/>
      <c r="CI201" s="233">
        <f t="shared" si="19"/>
        <v>30732.190000000002</v>
      </c>
      <c r="CJ201" s="234"/>
      <c r="CK201" s="234"/>
      <c r="CL201" s="234"/>
      <c r="CM201" s="234"/>
      <c r="CN201" s="234"/>
      <c r="CO201" s="234"/>
      <c r="CP201" s="234"/>
      <c r="CQ201" s="234"/>
      <c r="CR201" s="234"/>
      <c r="CS201" s="234"/>
      <c r="CT201" s="235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7.75" customHeight="1">
      <c r="A202" s="226" t="s">
        <v>149</v>
      </c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158" t="s">
        <v>32</v>
      </c>
      <c r="AK202" s="158"/>
      <c r="AL202" s="158"/>
      <c r="AM202" s="104"/>
      <c r="AN202" s="104"/>
      <c r="AO202" s="104"/>
      <c r="AP202" s="158" t="s">
        <v>12</v>
      </c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05"/>
      <c r="BC202" s="105"/>
      <c r="BD202" s="105"/>
      <c r="BE202" s="105"/>
      <c r="BF202" s="105"/>
      <c r="BG202" s="105"/>
      <c r="BH202" s="209">
        <f>BH203</f>
        <v>61800</v>
      </c>
      <c r="BI202" s="221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38"/>
      <c r="BU202" s="209">
        <f>BU203</f>
        <v>31103.579999999998</v>
      </c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09">
        <f t="shared" si="19"/>
        <v>30696.420000000002</v>
      </c>
      <c r="CJ202" s="210"/>
      <c r="CK202" s="210"/>
      <c r="CL202" s="210"/>
      <c r="CM202" s="210"/>
      <c r="CN202" s="210"/>
      <c r="CO202" s="210"/>
      <c r="CP202" s="210"/>
      <c r="CQ202" s="210"/>
      <c r="CR202" s="210"/>
      <c r="CS202" s="210"/>
      <c r="CT202" s="21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7" customHeight="1">
      <c r="A203" s="222" t="s">
        <v>221</v>
      </c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158"/>
      <c r="AK203" s="158"/>
      <c r="AL203" s="158"/>
      <c r="AM203" s="36"/>
      <c r="AN203" s="36"/>
      <c r="AO203" s="36"/>
      <c r="AP203" s="158" t="s">
        <v>13</v>
      </c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35"/>
      <c r="BC203" s="35"/>
      <c r="BD203" s="35"/>
      <c r="BE203" s="35"/>
      <c r="BF203" s="35"/>
      <c r="BG203" s="35"/>
      <c r="BH203" s="209">
        <f>BH204+BH205</f>
        <v>61800</v>
      </c>
      <c r="BI203" s="221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09">
        <f>BU204+BU205</f>
        <v>31103.579999999998</v>
      </c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  <c r="CG203" s="223"/>
      <c r="CH203" s="223"/>
      <c r="CI203" s="209">
        <f t="shared" si="19"/>
        <v>30696.420000000002</v>
      </c>
      <c r="CJ203" s="210"/>
      <c r="CK203" s="210"/>
      <c r="CL203" s="210"/>
      <c r="CM203" s="210"/>
      <c r="CN203" s="210"/>
      <c r="CO203" s="210"/>
      <c r="CP203" s="210"/>
      <c r="CQ203" s="210"/>
      <c r="CR203" s="210"/>
      <c r="CS203" s="210"/>
      <c r="CT203" s="21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8.5" customHeight="1">
      <c r="A204" s="219" t="s">
        <v>243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158" t="s">
        <v>32</v>
      </c>
      <c r="AK204" s="158"/>
      <c r="AL204" s="158"/>
      <c r="AM204" s="36"/>
      <c r="AN204" s="36"/>
      <c r="AO204" s="36"/>
      <c r="AP204" s="158" t="s">
        <v>14</v>
      </c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35"/>
      <c r="BC204" s="35"/>
      <c r="BD204" s="35"/>
      <c r="BE204" s="35"/>
      <c r="BF204" s="35"/>
      <c r="BG204" s="35"/>
      <c r="BH204" s="209">
        <v>60000</v>
      </c>
      <c r="BI204" s="221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09">
        <v>29310.82</v>
      </c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  <c r="CI204" s="209">
        <f t="shared" si="19"/>
        <v>30689.18</v>
      </c>
      <c r="CJ204" s="210"/>
      <c r="CK204" s="210"/>
      <c r="CL204" s="210"/>
      <c r="CM204" s="210"/>
      <c r="CN204" s="210"/>
      <c r="CO204" s="210"/>
      <c r="CP204" s="210"/>
      <c r="CQ204" s="210"/>
      <c r="CR204" s="210"/>
      <c r="CS204" s="210"/>
      <c r="CT204" s="21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288" t="s">
        <v>289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399"/>
      <c r="AJ205" s="158" t="s">
        <v>32</v>
      </c>
      <c r="AK205" s="158"/>
      <c r="AL205" s="158"/>
      <c r="AM205" s="36"/>
      <c r="AN205" s="36"/>
      <c r="AO205" s="36"/>
      <c r="AP205" s="158" t="s">
        <v>15</v>
      </c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35"/>
      <c r="BC205" s="35"/>
      <c r="BD205" s="35"/>
      <c r="BE205" s="35"/>
      <c r="BF205" s="35"/>
      <c r="BG205" s="35"/>
      <c r="BH205" s="209">
        <v>1800</v>
      </c>
      <c r="BI205" s="221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09">
        <v>1792.76</v>
      </c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  <c r="CG205" s="223"/>
      <c r="CH205" s="223"/>
      <c r="CI205" s="209">
        <f t="shared" si="19"/>
        <v>7.240000000000009</v>
      </c>
      <c r="CJ205" s="210"/>
      <c r="CK205" s="210"/>
      <c r="CL205" s="210"/>
      <c r="CM205" s="210"/>
      <c r="CN205" s="210"/>
      <c r="CO205" s="210"/>
      <c r="CP205" s="210"/>
      <c r="CQ205" s="210"/>
      <c r="CR205" s="210"/>
      <c r="CS205" s="210"/>
      <c r="CT205" s="21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7" customHeight="1">
      <c r="A206" s="226" t="s">
        <v>277</v>
      </c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158"/>
      <c r="AK206" s="158"/>
      <c r="AL206" s="158"/>
      <c r="AM206" s="36"/>
      <c r="AN206" s="36"/>
      <c r="AO206" s="36"/>
      <c r="AP206" s="158" t="s">
        <v>636</v>
      </c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35"/>
      <c r="BC206" s="35"/>
      <c r="BD206" s="35"/>
      <c r="BE206" s="35"/>
      <c r="BF206" s="35"/>
      <c r="BG206" s="35"/>
      <c r="BH206" s="209">
        <f>BH207</f>
        <v>97500</v>
      </c>
      <c r="BI206" s="221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38"/>
      <c r="BU206" s="209">
        <f>BU207</f>
        <v>97464.23</v>
      </c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09">
        <f>BH206-BU206</f>
        <v>35.770000000004075</v>
      </c>
      <c r="CJ206" s="210"/>
      <c r="CK206" s="210"/>
      <c r="CL206" s="210"/>
      <c r="CM206" s="210"/>
      <c r="CN206" s="210"/>
      <c r="CO206" s="210"/>
      <c r="CP206" s="210"/>
      <c r="CQ206" s="210"/>
      <c r="CR206" s="210"/>
      <c r="CS206" s="210"/>
      <c r="CT206" s="21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8.5" customHeight="1">
      <c r="A207" s="219" t="s">
        <v>145</v>
      </c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56"/>
      <c r="AJ207" s="158" t="s">
        <v>32</v>
      </c>
      <c r="AK207" s="158"/>
      <c r="AL207" s="158"/>
      <c r="AM207" s="36"/>
      <c r="AN207" s="36"/>
      <c r="AO207" s="36"/>
      <c r="AP207" s="158" t="s">
        <v>637</v>
      </c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35"/>
      <c r="BC207" s="35"/>
      <c r="BD207" s="35"/>
      <c r="BE207" s="35"/>
      <c r="BF207" s="35"/>
      <c r="BG207" s="35"/>
      <c r="BH207" s="209">
        <v>97500</v>
      </c>
      <c r="BI207" s="221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38"/>
      <c r="BU207" s="209">
        <v>97464.23</v>
      </c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  <c r="CG207" s="223"/>
      <c r="CH207" s="223"/>
      <c r="CI207" s="209">
        <f>BH207-BU207</f>
        <v>35.770000000004075</v>
      </c>
      <c r="CJ207" s="210"/>
      <c r="CK207" s="210"/>
      <c r="CL207" s="210"/>
      <c r="CM207" s="210"/>
      <c r="CN207" s="210"/>
      <c r="CO207" s="210"/>
      <c r="CP207" s="210"/>
      <c r="CQ207" s="210"/>
      <c r="CR207" s="210"/>
      <c r="CS207" s="210"/>
      <c r="CT207" s="21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4.75" customHeight="1">
      <c r="A208" s="376" t="s">
        <v>354</v>
      </c>
      <c r="B208" s="377"/>
      <c r="C208" s="377"/>
      <c r="D208" s="377"/>
      <c r="E208" s="377"/>
      <c r="F208" s="377"/>
      <c r="G208" s="377"/>
      <c r="H208" s="377"/>
      <c r="I208" s="377"/>
      <c r="J208" s="377"/>
      <c r="K208" s="377"/>
      <c r="L208" s="377"/>
      <c r="M208" s="377"/>
      <c r="N208" s="377"/>
      <c r="O208" s="377"/>
      <c r="P208" s="377"/>
      <c r="Q208" s="377"/>
      <c r="R208" s="377"/>
      <c r="S208" s="377"/>
      <c r="T208" s="377"/>
      <c r="U208" s="377"/>
      <c r="V208" s="377"/>
      <c r="W208" s="377"/>
      <c r="X208" s="377"/>
      <c r="Y208" s="377"/>
      <c r="Z208" s="377"/>
      <c r="AA208" s="377"/>
      <c r="AB208" s="377"/>
      <c r="AC208" s="377"/>
      <c r="AD208" s="377"/>
      <c r="AE208" s="377"/>
      <c r="AF208" s="377"/>
      <c r="AG208" s="377"/>
      <c r="AH208" s="377"/>
      <c r="AI208" s="377"/>
      <c r="AJ208" s="244" t="s">
        <v>32</v>
      </c>
      <c r="AK208" s="244"/>
      <c r="AL208" s="244"/>
      <c r="AM208" s="244"/>
      <c r="AN208" s="244"/>
      <c r="AO208" s="244"/>
      <c r="AP208" s="244" t="s">
        <v>11</v>
      </c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71"/>
      <c r="BC208" s="71"/>
      <c r="BD208" s="71"/>
      <c r="BE208" s="71"/>
      <c r="BF208" s="71"/>
      <c r="BG208" s="71"/>
      <c r="BH208" s="233">
        <f>SUM(BH209)</f>
        <v>5000</v>
      </c>
      <c r="BI208" s="245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233">
        <f>SUM(BU209)</f>
        <v>1824</v>
      </c>
      <c r="BV208" s="234"/>
      <c r="BW208" s="234"/>
      <c r="BX208" s="234"/>
      <c r="BY208" s="234"/>
      <c r="BZ208" s="234"/>
      <c r="CA208" s="234"/>
      <c r="CB208" s="234"/>
      <c r="CC208" s="234"/>
      <c r="CD208" s="234"/>
      <c r="CE208" s="234"/>
      <c r="CF208" s="234"/>
      <c r="CG208" s="234"/>
      <c r="CH208" s="234"/>
      <c r="CI208" s="233">
        <f t="shared" si="19"/>
        <v>3176</v>
      </c>
      <c r="CJ208" s="234"/>
      <c r="CK208" s="234"/>
      <c r="CL208" s="234"/>
      <c r="CM208" s="234"/>
      <c r="CN208" s="234"/>
      <c r="CO208" s="234"/>
      <c r="CP208" s="234"/>
      <c r="CQ208" s="234"/>
      <c r="CR208" s="234"/>
      <c r="CS208" s="234"/>
      <c r="CT208" s="235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7" customHeight="1">
      <c r="A209" s="219" t="s">
        <v>149</v>
      </c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158" t="s">
        <v>32</v>
      </c>
      <c r="AK209" s="158"/>
      <c r="AL209" s="158"/>
      <c r="AM209" s="19"/>
      <c r="AN209" s="19"/>
      <c r="AO209" s="19"/>
      <c r="AP209" s="158" t="s">
        <v>16</v>
      </c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28"/>
      <c r="BC209" s="28"/>
      <c r="BD209" s="28"/>
      <c r="BE209" s="28"/>
      <c r="BF209" s="28"/>
      <c r="BG209" s="28"/>
      <c r="BH209" s="209">
        <f>BH210</f>
        <v>5000</v>
      </c>
      <c r="BI209" s="221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9">
        <f>BU210</f>
        <v>1824</v>
      </c>
      <c r="BV209" s="210"/>
      <c r="BW209" s="210"/>
      <c r="BX209" s="210"/>
      <c r="BY209" s="210"/>
      <c r="BZ209" s="210"/>
      <c r="CA209" s="210"/>
      <c r="CB209" s="210"/>
      <c r="CC209" s="210"/>
      <c r="CD209" s="210"/>
      <c r="CE209" s="210"/>
      <c r="CF209" s="210"/>
      <c r="CG209" s="210"/>
      <c r="CH209" s="210"/>
      <c r="CI209" s="209">
        <f t="shared" si="19"/>
        <v>3176</v>
      </c>
      <c r="CJ209" s="210"/>
      <c r="CK209" s="210"/>
      <c r="CL209" s="210"/>
      <c r="CM209" s="210"/>
      <c r="CN209" s="210"/>
      <c r="CO209" s="210"/>
      <c r="CP209" s="210"/>
      <c r="CQ209" s="210"/>
      <c r="CR209" s="210"/>
      <c r="CS209" s="210"/>
      <c r="CT209" s="21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6.25" customHeight="1">
      <c r="A210" s="226" t="s">
        <v>148</v>
      </c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158" t="s">
        <v>32</v>
      </c>
      <c r="AK210" s="158"/>
      <c r="AL210" s="158"/>
      <c r="AM210" s="19"/>
      <c r="AN210" s="19"/>
      <c r="AO210" s="19"/>
      <c r="AP210" s="158" t="s">
        <v>17</v>
      </c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37"/>
      <c r="BC210" s="37"/>
      <c r="BD210" s="37"/>
      <c r="BE210" s="37"/>
      <c r="BF210" s="37"/>
      <c r="BG210" s="37"/>
      <c r="BH210" s="231">
        <v>5000</v>
      </c>
      <c r="BI210" s="231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9">
        <v>1824</v>
      </c>
      <c r="BV210" s="210"/>
      <c r="BW210" s="210"/>
      <c r="BX210" s="210"/>
      <c r="BY210" s="210"/>
      <c r="BZ210" s="210"/>
      <c r="CA210" s="210"/>
      <c r="CB210" s="210"/>
      <c r="CC210" s="210"/>
      <c r="CD210" s="210"/>
      <c r="CE210" s="210"/>
      <c r="CF210" s="210"/>
      <c r="CG210" s="210"/>
      <c r="CH210" s="210"/>
      <c r="CI210" s="209">
        <f t="shared" si="19"/>
        <v>3176</v>
      </c>
      <c r="CJ210" s="210"/>
      <c r="CK210" s="210"/>
      <c r="CL210" s="210"/>
      <c r="CM210" s="210"/>
      <c r="CN210" s="210"/>
      <c r="CO210" s="210"/>
      <c r="CP210" s="210"/>
      <c r="CQ210" s="210"/>
      <c r="CR210" s="210"/>
      <c r="CS210" s="210"/>
      <c r="CT210" s="21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42" customFormat="1" ht="18" customHeight="1">
      <c r="A211" s="392" t="s">
        <v>169</v>
      </c>
      <c r="B211" s="393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  <c r="AJ211" s="257" t="s">
        <v>32</v>
      </c>
      <c r="AK211" s="257"/>
      <c r="AL211" s="257"/>
      <c r="AM211" s="122"/>
      <c r="AN211" s="122"/>
      <c r="AO211" s="122"/>
      <c r="AP211" s="257" t="s">
        <v>170</v>
      </c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123"/>
      <c r="BC211" s="123"/>
      <c r="BD211" s="123"/>
      <c r="BE211" s="123"/>
      <c r="BF211" s="123"/>
      <c r="BG211" s="123"/>
      <c r="BH211" s="250">
        <f>BH212</f>
        <v>1712100</v>
      </c>
      <c r="BI211" s="251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250">
        <f>BU212</f>
        <v>1297374.85</v>
      </c>
      <c r="BV211" s="314"/>
      <c r="BW211" s="314"/>
      <c r="BX211" s="314"/>
      <c r="BY211" s="314"/>
      <c r="BZ211" s="314"/>
      <c r="CA211" s="314"/>
      <c r="CB211" s="314"/>
      <c r="CC211" s="314"/>
      <c r="CD211" s="314"/>
      <c r="CE211" s="314"/>
      <c r="CF211" s="314"/>
      <c r="CG211" s="314"/>
      <c r="CH211" s="314"/>
      <c r="CI211" s="246">
        <f aca="true" t="shared" si="21" ref="CI211:CI223">BH211-BU211</f>
        <v>414725.1499999999</v>
      </c>
      <c r="CJ211" s="247"/>
      <c r="CK211" s="247"/>
      <c r="CL211" s="247"/>
      <c r="CM211" s="247"/>
      <c r="CN211" s="247"/>
      <c r="CO211" s="247"/>
      <c r="CP211" s="247"/>
      <c r="CQ211" s="247"/>
      <c r="CR211" s="247"/>
      <c r="CS211" s="247"/>
      <c r="CT211" s="248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</row>
    <row r="212" spans="1:188" s="24" customFormat="1" ht="26.25" customHeight="1">
      <c r="A212" s="226" t="s">
        <v>250</v>
      </c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400" t="s">
        <v>32</v>
      </c>
      <c r="AK212" s="400"/>
      <c r="AL212" s="400"/>
      <c r="AM212" s="109"/>
      <c r="AN212" s="109"/>
      <c r="AO212" s="109"/>
      <c r="AP212" s="158" t="s">
        <v>246</v>
      </c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28"/>
      <c r="BC212" s="28"/>
      <c r="BD212" s="28"/>
      <c r="BE212" s="28"/>
      <c r="BF212" s="28"/>
      <c r="BG212" s="28"/>
      <c r="BH212" s="209">
        <f>BH213</f>
        <v>1712100</v>
      </c>
      <c r="BI212" s="221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9">
        <f>BU213</f>
        <v>1297374.85</v>
      </c>
      <c r="BV212" s="210"/>
      <c r="BW212" s="210"/>
      <c r="BX212" s="210"/>
      <c r="BY212" s="210"/>
      <c r="BZ212" s="210"/>
      <c r="CA212" s="210"/>
      <c r="CB212" s="210"/>
      <c r="CC212" s="210"/>
      <c r="CD212" s="210"/>
      <c r="CE212" s="210"/>
      <c r="CF212" s="210"/>
      <c r="CG212" s="210"/>
      <c r="CH212" s="210"/>
      <c r="CI212" s="209">
        <f t="shared" si="21"/>
        <v>414725.1499999999</v>
      </c>
      <c r="CJ212" s="210"/>
      <c r="CK212" s="210"/>
      <c r="CL212" s="210"/>
      <c r="CM212" s="210"/>
      <c r="CN212" s="210"/>
      <c r="CO212" s="210"/>
      <c r="CP212" s="210"/>
      <c r="CQ212" s="210"/>
      <c r="CR212" s="210"/>
      <c r="CS212" s="210"/>
      <c r="CT212" s="21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65.25" customHeight="1">
      <c r="A213" s="401" t="s">
        <v>449</v>
      </c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  <c r="Y213" s="402"/>
      <c r="Z213" s="402"/>
      <c r="AA213" s="402"/>
      <c r="AB213" s="402"/>
      <c r="AC213" s="402"/>
      <c r="AD213" s="402"/>
      <c r="AE213" s="402"/>
      <c r="AF213" s="402"/>
      <c r="AG213" s="402"/>
      <c r="AH213" s="402"/>
      <c r="AI213" s="408"/>
      <c r="AJ213" s="249" t="s">
        <v>32</v>
      </c>
      <c r="AK213" s="249"/>
      <c r="AL213" s="249"/>
      <c r="AM213" s="65"/>
      <c r="AN213" s="65"/>
      <c r="AO213" s="65"/>
      <c r="AP213" s="249" t="s">
        <v>247</v>
      </c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  <c r="BB213" s="63"/>
      <c r="BC213" s="63"/>
      <c r="BD213" s="63"/>
      <c r="BE213" s="63"/>
      <c r="BF213" s="63"/>
      <c r="BG213" s="63"/>
      <c r="BH213" s="242">
        <f>BH214+BH223+BH230</f>
        <v>1712100</v>
      </c>
      <c r="BI213" s="243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242">
        <f>BU214+BU223+BU230</f>
        <v>1297374.85</v>
      </c>
      <c r="BV213" s="252"/>
      <c r="BW213" s="252"/>
      <c r="BX213" s="252"/>
      <c r="BY213" s="252"/>
      <c r="BZ213" s="252"/>
      <c r="CA213" s="252"/>
      <c r="CB213" s="252"/>
      <c r="CC213" s="252"/>
      <c r="CD213" s="252"/>
      <c r="CE213" s="252"/>
      <c r="CF213" s="252"/>
      <c r="CG213" s="252"/>
      <c r="CH213" s="252"/>
      <c r="CI213" s="242">
        <f t="shared" si="21"/>
        <v>414725.1499999999</v>
      </c>
      <c r="CJ213" s="252"/>
      <c r="CK213" s="252"/>
      <c r="CL213" s="252"/>
      <c r="CM213" s="252"/>
      <c r="CN213" s="252"/>
      <c r="CO213" s="252"/>
      <c r="CP213" s="252"/>
      <c r="CQ213" s="252"/>
      <c r="CR213" s="252"/>
      <c r="CS213" s="252"/>
      <c r="CT213" s="254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41.25" customHeight="1">
      <c r="A214" s="403" t="s">
        <v>450</v>
      </c>
      <c r="B214" s="404"/>
      <c r="C214" s="404"/>
      <c r="D214" s="404"/>
      <c r="E214" s="404"/>
      <c r="F214" s="404"/>
      <c r="G214" s="404"/>
      <c r="H214" s="404"/>
      <c r="I214" s="404"/>
      <c r="J214" s="404"/>
      <c r="K214" s="404"/>
      <c r="L214" s="404"/>
      <c r="M214" s="404"/>
      <c r="N214" s="404"/>
      <c r="O214" s="404"/>
      <c r="P214" s="404"/>
      <c r="Q214" s="404"/>
      <c r="R214" s="404"/>
      <c r="S214" s="404"/>
      <c r="T214" s="404"/>
      <c r="U214" s="404"/>
      <c r="V214" s="404"/>
      <c r="W214" s="404"/>
      <c r="X214" s="404"/>
      <c r="Y214" s="404"/>
      <c r="Z214" s="404"/>
      <c r="AA214" s="404"/>
      <c r="AB214" s="404"/>
      <c r="AC214" s="404"/>
      <c r="AD214" s="404"/>
      <c r="AE214" s="404"/>
      <c r="AF214" s="404"/>
      <c r="AG214" s="404"/>
      <c r="AH214" s="404"/>
      <c r="AI214" s="404"/>
      <c r="AJ214" s="262" t="s">
        <v>32</v>
      </c>
      <c r="AK214" s="262"/>
      <c r="AL214" s="262"/>
      <c r="AM214" s="110"/>
      <c r="AN214" s="110"/>
      <c r="AO214" s="110"/>
      <c r="AP214" s="262" t="s">
        <v>451</v>
      </c>
      <c r="AQ214" s="262"/>
      <c r="AR214" s="262"/>
      <c r="AS214" s="262"/>
      <c r="AT214" s="262"/>
      <c r="AU214" s="262"/>
      <c r="AV214" s="262"/>
      <c r="AW214" s="262"/>
      <c r="AX214" s="262"/>
      <c r="AY214" s="262"/>
      <c r="AZ214" s="262"/>
      <c r="BA214" s="262"/>
      <c r="BB214" s="111"/>
      <c r="BC214" s="111"/>
      <c r="BD214" s="111"/>
      <c r="BE214" s="111"/>
      <c r="BF214" s="111"/>
      <c r="BG214" s="111"/>
      <c r="BH214" s="246">
        <f>BH215</f>
        <v>1283800</v>
      </c>
      <c r="BI214" s="348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246">
        <f>BU215</f>
        <v>990546.72</v>
      </c>
      <c r="BV214" s="247"/>
      <c r="BW214" s="247"/>
      <c r="BX214" s="247"/>
      <c r="BY214" s="247"/>
      <c r="BZ214" s="247"/>
      <c r="CA214" s="247"/>
      <c r="CB214" s="247"/>
      <c r="CC214" s="247"/>
      <c r="CD214" s="247"/>
      <c r="CE214" s="247"/>
      <c r="CF214" s="247"/>
      <c r="CG214" s="247"/>
      <c r="CH214" s="247"/>
      <c r="CI214" s="246">
        <f>BH214-BU214</f>
        <v>293253.28</v>
      </c>
      <c r="CJ214" s="247"/>
      <c r="CK214" s="247"/>
      <c r="CL214" s="247"/>
      <c r="CM214" s="247"/>
      <c r="CN214" s="247"/>
      <c r="CO214" s="247"/>
      <c r="CP214" s="247"/>
      <c r="CQ214" s="247"/>
      <c r="CR214" s="247"/>
      <c r="CS214" s="247"/>
      <c r="CT214" s="248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52.5" customHeight="1">
      <c r="A215" s="219" t="s">
        <v>452</v>
      </c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158" t="s">
        <v>32</v>
      </c>
      <c r="AK215" s="158"/>
      <c r="AL215" s="158"/>
      <c r="AM215" s="19"/>
      <c r="AN215" s="19"/>
      <c r="AO215" s="19"/>
      <c r="AP215" s="158" t="s">
        <v>453</v>
      </c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28"/>
      <c r="BC215" s="28"/>
      <c r="BD215" s="28"/>
      <c r="BE215" s="28"/>
      <c r="BF215" s="28"/>
      <c r="BG215" s="28"/>
      <c r="BH215" s="209">
        <f>BH216+BH221</f>
        <v>1283800</v>
      </c>
      <c r="BI215" s="221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9">
        <f>BU216+BU221</f>
        <v>990546.72</v>
      </c>
      <c r="BV215" s="210"/>
      <c r="BW215" s="210"/>
      <c r="BX215" s="210"/>
      <c r="BY215" s="210"/>
      <c r="BZ215" s="210"/>
      <c r="CA215" s="210"/>
      <c r="CB215" s="210"/>
      <c r="CC215" s="210"/>
      <c r="CD215" s="210"/>
      <c r="CE215" s="210"/>
      <c r="CF215" s="210"/>
      <c r="CG215" s="210"/>
      <c r="CH215" s="210"/>
      <c r="CI215" s="209">
        <f t="shared" si="21"/>
        <v>293253.28</v>
      </c>
      <c r="CJ215" s="210"/>
      <c r="CK215" s="210"/>
      <c r="CL215" s="210"/>
      <c r="CM215" s="210"/>
      <c r="CN215" s="210"/>
      <c r="CO215" s="210"/>
      <c r="CP215" s="210"/>
      <c r="CQ215" s="210"/>
      <c r="CR215" s="210"/>
      <c r="CS215" s="210"/>
      <c r="CT215" s="21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275" t="s">
        <v>149</v>
      </c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6"/>
      <c r="AE216" s="276"/>
      <c r="AF216" s="276"/>
      <c r="AG216" s="276"/>
      <c r="AH216" s="276"/>
      <c r="AI216" s="276"/>
      <c r="AJ216" s="158" t="s">
        <v>32</v>
      </c>
      <c r="AK216" s="158"/>
      <c r="AL216" s="158"/>
      <c r="AM216" s="19"/>
      <c r="AN216" s="19"/>
      <c r="AO216" s="19"/>
      <c r="AP216" s="158" t="s">
        <v>454</v>
      </c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28"/>
      <c r="BC216" s="28"/>
      <c r="BD216" s="28"/>
      <c r="BE216" s="28"/>
      <c r="BF216" s="28"/>
      <c r="BG216" s="28"/>
      <c r="BH216" s="209">
        <f>BH217</f>
        <v>1091100</v>
      </c>
      <c r="BI216" s="221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9">
        <f>BU217</f>
        <v>797852.72</v>
      </c>
      <c r="BV216" s="210"/>
      <c r="BW216" s="210"/>
      <c r="BX216" s="210"/>
      <c r="BY216" s="210"/>
      <c r="BZ216" s="210"/>
      <c r="CA216" s="210"/>
      <c r="CB216" s="210"/>
      <c r="CC216" s="210"/>
      <c r="CD216" s="210"/>
      <c r="CE216" s="210"/>
      <c r="CF216" s="210"/>
      <c r="CG216" s="210"/>
      <c r="CH216" s="210"/>
      <c r="CI216" s="209">
        <f t="shared" si="21"/>
        <v>293247.28</v>
      </c>
      <c r="CJ216" s="210"/>
      <c r="CK216" s="210"/>
      <c r="CL216" s="210"/>
      <c r="CM216" s="210"/>
      <c r="CN216" s="210"/>
      <c r="CO216" s="210"/>
      <c r="CP216" s="210"/>
      <c r="CQ216" s="210"/>
      <c r="CR216" s="210"/>
      <c r="CS216" s="210"/>
      <c r="CT216" s="21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222" t="s">
        <v>221</v>
      </c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158" t="s">
        <v>32</v>
      </c>
      <c r="AK217" s="158"/>
      <c r="AL217" s="158"/>
      <c r="AM217" s="19"/>
      <c r="AN217" s="19"/>
      <c r="AO217" s="19"/>
      <c r="AP217" s="158" t="s">
        <v>455</v>
      </c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28"/>
      <c r="BC217" s="28"/>
      <c r="BD217" s="28"/>
      <c r="BE217" s="28"/>
      <c r="BF217" s="28"/>
      <c r="BG217" s="28"/>
      <c r="BH217" s="209">
        <f>BH219+BH218+BH220</f>
        <v>1091100</v>
      </c>
      <c r="BI217" s="221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9">
        <f>BU219+BU218+BU220</f>
        <v>797852.72</v>
      </c>
      <c r="BV217" s="210"/>
      <c r="BW217" s="210"/>
      <c r="BX217" s="210"/>
      <c r="BY217" s="210"/>
      <c r="BZ217" s="210"/>
      <c r="CA217" s="210"/>
      <c r="CB217" s="210"/>
      <c r="CC217" s="210"/>
      <c r="CD217" s="210"/>
      <c r="CE217" s="210"/>
      <c r="CF217" s="210"/>
      <c r="CG217" s="210"/>
      <c r="CH217" s="210"/>
      <c r="CI217" s="209">
        <f t="shared" si="21"/>
        <v>293247.28</v>
      </c>
      <c r="CJ217" s="210"/>
      <c r="CK217" s="210"/>
      <c r="CL217" s="210"/>
      <c r="CM217" s="210"/>
      <c r="CN217" s="210"/>
      <c r="CO217" s="210"/>
      <c r="CP217" s="210"/>
      <c r="CQ217" s="210"/>
      <c r="CR217" s="210"/>
      <c r="CS217" s="210"/>
      <c r="CT217" s="21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24" customHeight="1">
      <c r="A218" s="219" t="s">
        <v>143</v>
      </c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158" t="s">
        <v>32</v>
      </c>
      <c r="AK218" s="158"/>
      <c r="AL218" s="158"/>
      <c r="AM218" s="19"/>
      <c r="AN218" s="19"/>
      <c r="AO218" s="19"/>
      <c r="AP218" s="158" t="s">
        <v>456</v>
      </c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28"/>
      <c r="BC218" s="28"/>
      <c r="BD218" s="28"/>
      <c r="BE218" s="28"/>
      <c r="BF218" s="28"/>
      <c r="BG218" s="28"/>
      <c r="BH218" s="209">
        <v>818000</v>
      </c>
      <c r="BI218" s="221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9">
        <v>540370.72</v>
      </c>
      <c r="BV218" s="210"/>
      <c r="BW218" s="210"/>
      <c r="BX218" s="210"/>
      <c r="BY218" s="210"/>
      <c r="BZ218" s="210"/>
      <c r="CA218" s="210"/>
      <c r="CB218" s="210"/>
      <c r="CC218" s="210"/>
      <c r="CD218" s="210"/>
      <c r="CE218" s="210"/>
      <c r="CF218" s="210"/>
      <c r="CG218" s="210"/>
      <c r="CH218" s="210"/>
      <c r="CI218" s="209">
        <f t="shared" si="21"/>
        <v>277629.28</v>
      </c>
      <c r="CJ218" s="210"/>
      <c r="CK218" s="210"/>
      <c r="CL218" s="210"/>
      <c r="CM218" s="210"/>
      <c r="CN218" s="210"/>
      <c r="CO218" s="210"/>
      <c r="CP218" s="210"/>
      <c r="CQ218" s="210"/>
      <c r="CR218" s="210"/>
      <c r="CS218" s="210"/>
      <c r="CT218" s="21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30" customHeight="1">
      <c r="A219" s="219" t="s">
        <v>248</v>
      </c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56"/>
      <c r="AJ219" s="158" t="s">
        <v>32</v>
      </c>
      <c r="AK219" s="158"/>
      <c r="AL219" s="158"/>
      <c r="AM219" s="19"/>
      <c r="AN219" s="19"/>
      <c r="AO219" s="19"/>
      <c r="AP219" s="158" t="s">
        <v>457</v>
      </c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28"/>
      <c r="BC219" s="28"/>
      <c r="BD219" s="28"/>
      <c r="BE219" s="28"/>
      <c r="BF219" s="28"/>
      <c r="BG219" s="28"/>
      <c r="BH219" s="209">
        <v>267300</v>
      </c>
      <c r="BI219" s="221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9">
        <v>256382</v>
      </c>
      <c r="BV219" s="210"/>
      <c r="BW219" s="210"/>
      <c r="BX219" s="210"/>
      <c r="BY219" s="210"/>
      <c r="BZ219" s="210"/>
      <c r="CA219" s="210"/>
      <c r="CB219" s="210"/>
      <c r="CC219" s="210"/>
      <c r="CD219" s="210"/>
      <c r="CE219" s="210"/>
      <c r="CF219" s="210"/>
      <c r="CG219" s="210"/>
      <c r="CH219" s="210"/>
      <c r="CI219" s="209">
        <f t="shared" si="21"/>
        <v>10918</v>
      </c>
      <c r="CJ219" s="210"/>
      <c r="CK219" s="210"/>
      <c r="CL219" s="210"/>
      <c r="CM219" s="210"/>
      <c r="CN219" s="210"/>
      <c r="CO219" s="210"/>
      <c r="CP219" s="210"/>
      <c r="CQ219" s="210"/>
      <c r="CR219" s="210"/>
      <c r="CS219" s="210"/>
      <c r="CT219" s="21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30" customHeight="1">
      <c r="A220" s="219" t="s">
        <v>137</v>
      </c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56"/>
      <c r="AJ220" s="158" t="s">
        <v>32</v>
      </c>
      <c r="AK220" s="158"/>
      <c r="AL220" s="158"/>
      <c r="AM220" s="19"/>
      <c r="AN220" s="19"/>
      <c r="AO220" s="19"/>
      <c r="AP220" s="158" t="s">
        <v>574</v>
      </c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28"/>
      <c r="BC220" s="28"/>
      <c r="BD220" s="28"/>
      <c r="BE220" s="28"/>
      <c r="BF220" s="28"/>
      <c r="BG220" s="28"/>
      <c r="BH220" s="209">
        <v>5800</v>
      </c>
      <c r="BI220" s="221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9">
        <v>1100</v>
      </c>
      <c r="BV220" s="210"/>
      <c r="BW220" s="210"/>
      <c r="BX220" s="210"/>
      <c r="BY220" s="210"/>
      <c r="BZ220" s="210"/>
      <c r="CA220" s="210"/>
      <c r="CB220" s="210"/>
      <c r="CC220" s="210"/>
      <c r="CD220" s="210"/>
      <c r="CE220" s="210"/>
      <c r="CF220" s="210"/>
      <c r="CG220" s="210"/>
      <c r="CH220" s="210"/>
      <c r="CI220" s="209">
        <f>BH220-BU220</f>
        <v>4700</v>
      </c>
      <c r="CJ220" s="210"/>
      <c r="CK220" s="210"/>
      <c r="CL220" s="210"/>
      <c r="CM220" s="210"/>
      <c r="CN220" s="210"/>
      <c r="CO220" s="210"/>
      <c r="CP220" s="210"/>
      <c r="CQ220" s="210"/>
      <c r="CR220" s="210"/>
      <c r="CS220" s="210"/>
      <c r="CT220" s="21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4" customHeight="1">
      <c r="A221" s="226" t="s">
        <v>277</v>
      </c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158" t="s">
        <v>32</v>
      </c>
      <c r="AK221" s="158"/>
      <c r="AL221" s="158"/>
      <c r="AM221" s="158"/>
      <c r="AN221" s="158"/>
      <c r="AO221" s="158"/>
      <c r="AP221" s="158" t="s">
        <v>458</v>
      </c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28"/>
      <c r="BC221" s="28"/>
      <c r="BD221" s="28"/>
      <c r="BE221" s="28"/>
      <c r="BF221" s="28"/>
      <c r="BG221" s="28"/>
      <c r="BH221" s="228">
        <f>BH222</f>
        <v>192700</v>
      </c>
      <c r="BI221" s="2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09">
        <f>BU222</f>
        <v>192694</v>
      </c>
      <c r="BV221" s="210"/>
      <c r="BW221" s="210"/>
      <c r="BX221" s="210"/>
      <c r="BY221" s="210"/>
      <c r="BZ221" s="210"/>
      <c r="CA221" s="210"/>
      <c r="CB221" s="210"/>
      <c r="CC221" s="210"/>
      <c r="CD221" s="210"/>
      <c r="CE221" s="210"/>
      <c r="CF221" s="210"/>
      <c r="CG221" s="210"/>
      <c r="CH221" s="210"/>
      <c r="CI221" s="209">
        <f t="shared" si="21"/>
        <v>6</v>
      </c>
      <c r="CJ221" s="210"/>
      <c r="CK221" s="210"/>
      <c r="CL221" s="210"/>
      <c r="CM221" s="210"/>
      <c r="CN221" s="210"/>
      <c r="CO221" s="210"/>
      <c r="CP221" s="210"/>
      <c r="CQ221" s="210"/>
      <c r="CR221" s="210"/>
      <c r="CS221" s="210"/>
      <c r="CT221" s="21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5.5" customHeight="1">
      <c r="A222" s="226" t="s">
        <v>145</v>
      </c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7"/>
      <c r="AJ222" s="158" t="s">
        <v>32</v>
      </c>
      <c r="AK222" s="158"/>
      <c r="AL222" s="158"/>
      <c r="AM222" s="19"/>
      <c r="AN222" s="19"/>
      <c r="AO222" s="19"/>
      <c r="AP222" s="158" t="s">
        <v>459</v>
      </c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28"/>
      <c r="BC222" s="28"/>
      <c r="BD222" s="28"/>
      <c r="BE222" s="28"/>
      <c r="BF222" s="28"/>
      <c r="BG222" s="28"/>
      <c r="BH222" s="209">
        <v>192700</v>
      </c>
      <c r="BI222" s="221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09">
        <v>192694</v>
      </c>
      <c r="BV222" s="210"/>
      <c r="BW222" s="210"/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0"/>
      <c r="CH222" s="210"/>
      <c r="CI222" s="209">
        <f t="shared" si="21"/>
        <v>6</v>
      </c>
      <c r="CJ222" s="210"/>
      <c r="CK222" s="210"/>
      <c r="CL222" s="210"/>
      <c r="CM222" s="210"/>
      <c r="CN222" s="210"/>
      <c r="CO222" s="210"/>
      <c r="CP222" s="210"/>
      <c r="CQ222" s="210"/>
      <c r="CR222" s="210"/>
      <c r="CS222" s="210"/>
      <c r="CT222" s="21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41.25" customHeight="1">
      <c r="A223" s="403" t="s">
        <v>460</v>
      </c>
      <c r="B223" s="404"/>
      <c r="C223" s="404"/>
      <c r="D223" s="404"/>
      <c r="E223" s="404"/>
      <c r="F223" s="404"/>
      <c r="G223" s="404"/>
      <c r="H223" s="404"/>
      <c r="I223" s="404"/>
      <c r="J223" s="404"/>
      <c r="K223" s="404"/>
      <c r="L223" s="404"/>
      <c r="M223" s="404"/>
      <c r="N223" s="404"/>
      <c r="O223" s="404"/>
      <c r="P223" s="404"/>
      <c r="Q223" s="404"/>
      <c r="R223" s="404"/>
      <c r="S223" s="404"/>
      <c r="T223" s="404"/>
      <c r="U223" s="404"/>
      <c r="V223" s="404"/>
      <c r="W223" s="404"/>
      <c r="X223" s="404"/>
      <c r="Y223" s="404"/>
      <c r="Z223" s="404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262" t="s">
        <v>32</v>
      </c>
      <c r="AK223" s="262"/>
      <c r="AL223" s="262"/>
      <c r="AM223" s="110"/>
      <c r="AN223" s="110"/>
      <c r="AO223" s="110"/>
      <c r="AP223" s="262" t="s">
        <v>461</v>
      </c>
      <c r="AQ223" s="262"/>
      <c r="AR223" s="262"/>
      <c r="AS223" s="262"/>
      <c r="AT223" s="262"/>
      <c r="AU223" s="262"/>
      <c r="AV223" s="262"/>
      <c r="AW223" s="262"/>
      <c r="AX223" s="262"/>
      <c r="AY223" s="262"/>
      <c r="AZ223" s="262"/>
      <c r="BA223" s="262"/>
      <c r="BB223" s="111"/>
      <c r="BC223" s="111"/>
      <c r="BD223" s="111"/>
      <c r="BE223" s="111"/>
      <c r="BF223" s="111"/>
      <c r="BG223" s="111"/>
      <c r="BH223" s="246">
        <f>BH224</f>
        <v>66800</v>
      </c>
      <c r="BI223" s="348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246">
        <f>BU224</f>
        <v>66713.6</v>
      </c>
      <c r="BV223" s="247"/>
      <c r="BW223" s="247"/>
      <c r="BX223" s="247"/>
      <c r="BY223" s="247"/>
      <c r="BZ223" s="247"/>
      <c r="CA223" s="247"/>
      <c r="CB223" s="247"/>
      <c r="CC223" s="247"/>
      <c r="CD223" s="247"/>
      <c r="CE223" s="247"/>
      <c r="CF223" s="247"/>
      <c r="CG223" s="247"/>
      <c r="CH223" s="247"/>
      <c r="CI223" s="246">
        <f t="shared" si="21"/>
        <v>86.39999999999418</v>
      </c>
      <c r="CJ223" s="247"/>
      <c r="CK223" s="247"/>
      <c r="CL223" s="247"/>
      <c r="CM223" s="247"/>
      <c r="CN223" s="247"/>
      <c r="CO223" s="247"/>
      <c r="CP223" s="247"/>
      <c r="CQ223" s="247"/>
      <c r="CR223" s="247"/>
      <c r="CS223" s="247"/>
      <c r="CT223" s="248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52.5" customHeight="1">
      <c r="A224" s="219" t="s">
        <v>452</v>
      </c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158" t="s">
        <v>32</v>
      </c>
      <c r="AK224" s="158"/>
      <c r="AL224" s="158"/>
      <c r="AM224" s="19"/>
      <c r="AN224" s="19"/>
      <c r="AO224" s="19"/>
      <c r="AP224" s="158" t="s">
        <v>462</v>
      </c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28"/>
      <c r="BC224" s="28"/>
      <c r="BD224" s="28"/>
      <c r="BE224" s="28"/>
      <c r="BF224" s="28"/>
      <c r="BG224" s="28"/>
      <c r="BH224" s="209">
        <f>BH225+BH228</f>
        <v>66800</v>
      </c>
      <c r="BI224" s="221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9">
        <f>BU225+BU228</f>
        <v>66713.6</v>
      </c>
      <c r="BV224" s="210"/>
      <c r="BW224" s="210"/>
      <c r="BX224" s="210"/>
      <c r="BY224" s="210"/>
      <c r="BZ224" s="210"/>
      <c r="CA224" s="210"/>
      <c r="CB224" s="210"/>
      <c r="CC224" s="210"/>
      <c r="CD224" s="210"/>
      <c r="CE224" s="210"/>
      <c r="CF224" s="210"/>
      <c r="CG224" s="210"/>
      <c r="CH224" s="210"/>
      <c r="CI224" s="209">
        <f aca="true" t="shared" si="22" ref="CI224:CI236">BH224-BU224</f>
        <v>86.39999999999418</v>
      </c>
      <c r="CJ224" s="210"/>
      <c r="CK224" s="210"/>
      <c r="CL224" s="210"/>
      <c r="CM224" s="210"/>
      <c r="CN224" s="210"/>
      <c r="CO224" s="210"/>
      <c r="CP224" s="210"/>
      <c r="CQ224" s="210"/>
      <c r="CR224" s="210"/>
      <c r="CS224" s="210"/>
      <c r="CT224" s="21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275" t="s">
        <v>149</v>
      </c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158" t="s">
        <v>32</v>
      </c>
      <c r="AK225" s="158"/>
      <c r="AL225" s="158"/>
      <c r="AM225" s="19"/>
      <c r="AN225" s="19"/>
      <c r="AO225" s="19"/>
      <c r="AP225" s="158" t="s">
        <v>463</v>
      </c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28"/>
      <c r="BC225" s="28"/>
      <c r="BD225" s="28"/>
      <c r="BE225" s="28"/>
      <c r="BF225" s="28"/>
      <c r="BG225" s="28"/>
      <c r="BH225" s="209">
        <f>BH226</f>
        <v>47800</v>
      </c>
      <c r="BI225" s="221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9">
        <f>BU226</f>
        <v>47777.6</v>
      </c>
      <c r="BV225" s="210"/>
      <c r="BW225" s="210"/>
      <c r="BX225" s="210"/>
      <c r="BY225" s="210"/>
      <c r="BZ225" s="210"/>
      <c r="CA225" s="210"/>
      <c r="CB225" s="210"/>
      <c r="CC225" s="210"/>
      <c r="CD225" s="210"/>
      <c r="CE225" s="210"/>
      <c r="CF225" s="210"/>
      <c r="CG225" s="210"/>
      <c r="CH225" s="210"/>
      <c r="CI225" s="209">
        <f t="shared" si="22"/>
        <v>22.400000000001455</v>
      </c>
      <c r="CJ225" s="210"/>
      <c r="CK225" s="210"/>
      <c r="CL225" s="210"/>
      <c r="CM225" s="210"/>
      <c r="CN225" s="210"/>
      <c r="CO225" s="210"/>
      <c r="CP225" s="210"/>
      <c r="CQ225" s="210"/>
      <c r="CR225" s="210"/>
      <c r="CS225" s="210"/>
      <c r="CT225" s="21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22" t="s">
        <v>221</v>
      </c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158" t="s">
        <v>32</v>
      </c>
      <c r="AK226" s="158"/>
      <c r="AL226" s="158"/>
      <c r="AM226" s="19"/>
      <c r="AN226" s="19"/>
      <c r="AO226" s="19"/>
      <c r="AP226" s="158" t="s">
        <v>464</v>
      </c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28"/>
      <c r="BC226" s="28"/>
      <c r="BD226" s="28"/>
      <c r="BE226" s="28"/>
      <c r="BF226" s="28"/>
      <c r="BG226" s="28"/>
      <c r="BH226" s="209">
        <f>BH227</f>
        <v>47800</v>
      </c>
      <c r="BI226" s="221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9">
        <f>BU227</f>
        <v>47777.6</v>
      </c>
      <c r="BV226" s="210"/>
      <c r="BW226" s="210"/>
      <c r="BX226" s="210"/>
      <c r="BY226" s="210"/>
      <c r="BZ226" s="210"/>
      <c r="CA226" s="210"/>
      <c r="CB226" s="210"/>
      <c r="CC226" s="210"/>
      <c r="CD226" s="210"/>
      <c r="CE226" s="210"/>
      <c r="CF226" s="210"/>
      <c r="CG226" s="210"/>
      <c r="CH226" s="210"/>
      <c r="CI226" s="209">
        <f t="shared" si="22"/>
        <v>22.400000000001455</v>
      </c>
      <c r="CJ226" s="210"/>
      <c r="CK226" s="210"/>
      <c r="CL226" s="210"/>
      <c r="CM226" s="210"/>
      <c r="CN226" s="210"/>
      <c r="CO226" s="210"/>
      <c r="CP226" s="210"/>
      <c r="CQ226" s="210"/>
      <c r="CR226" s="210"/>
      <c r="CS226" s="210"/>
      <c r="CT226" s="21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4" customHeight="1">
      <c r="A227" s="219" t="s">
        <v>243</v>
      </c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158" t="s">
        <v>32</v>
      </c>
      <c r="AK227" s="158"/>
      <c r="AL227" s="158"/>
      <c r="AM227" s="19"/>
      <c r="AN227" s="19"/>
      <c r="AO227" s="19"/>
      <c r="AP227" s="158" t="s">
        <v>465</v>
      </c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28"/>
      <c r="BC227" s="28"/>
      <c r="BD227" s="28"/>
      <c r="BE227" s="28"/>
      <c r="BF227" s="28"/>
      <c r="BG227" s="28"/>
      <c r="BH227" s="209">
        <v>47800</v>
      </c>
      <c r="BI227" s="221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9">
        <v>47777.6</v>
      </c>
      <c r="BV227" s="210"/>
      <c r="BW227" s="210"/>
      <c r="BX227" s="210"/>
      <c r="BY227" s="210"/>
      <c r="BZ227" s="210"/>
      <c r="CA227" s="210"/>
      <c r="CB227" s="210"/>
      <c r="CC227" s="210"/>
      <c r="CD227" s="210"/>
      <c r="CE227" s="210"/>
      <c r="CF227" s="210"/>
      <c r="CG227" s="210"/>
      <c r="CH227" s="210"/>
      <c r="CI227" s="209">
        <f t="shared" si="22"/>
        <v>22.400000000001455</v>
      </c>
      <c r="CJ227" s="210"/>
      <c r="CK227" s="210"/>
      <c r="CL227" s="210"/>
      <c r="CM227" s="210"/>
      <c r="CN227" s="210"/>
      <c r="CO227" s="210"/>
      <c r="CP227" s="210"/>
      <c r="CQ227" s="210"/>
      <c r="CR227" s="210"/>
      <c r="CS227" s="210"/>
      <c r="CT227" s="21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4" customHeight="1">
      <c r="A228" s="226" t="s">
        <v>277</v>
      </c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158" t="s">
        <v>32</v>
      </c>
      <c r="AK228" s="158"/>
      <c r="AL228" s="158"/>
      <c r="AM228" s="158"/>
      <c r="AN228" s="158"/>
      <c r="AO228" s="158"/>
      <c r="AP228" s="158" t="s">
        <v>586</v>
      </c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28"/>
      <c r="BC228" s="28"/>
      <c r="BD228" s="28"/>
      <c r="BE228" s="28"/>
      <c r="BF228" s="28"/>
      <c r="BG228" s="28"/>
      <c r="BH228" s="228">
        <f>BH229</f>
        <v>19000</v>
      </c>
      <c r="BI228" s="2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09">
        <f>BU229</f>
        <v>18936</v>
      </c>
      <c r="BV228" s="210"/>
      <c r="BW228" s="210"/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10"/>
      <c r="CI228" s="209">
        <f t="shared" si="22"/>
        <v>64</v>
      </c>
      <c r="CJ228" s="210"/>
      <c r="CK228" s="210"/>
      <c r="CL228" s="210"/>
      <c r="CM228" s="210"/>
      <c r="CN228" s="210"/>
      <c r="CO228" s="210"/>
      <c r="CP228" s="210"/>
      <c r="CQ228" s="210"/>
      <c r="CR228" s="210"/>
      <c r="CS228" s="210"/>
      <c r="CT228" s="21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5.5" customHeight="1">
      <c r="A229" s="226" t="s">
        <v>146</v>
      </c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  <c r="AJ229" s="158" t="s">
        <v>32</v>
      </c>
      <c r="AK229" s="158"/>
      <c r="AL229" s="158"/>
      <c r="AM229" s="19"/>
      <c r="AN229" s="19"/>
      <c r="AO229" s="19"/>
      <c r="AP229" s="158" t="s">
        <v>587</v>
      </c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28"/>
      <c r="BC229" s="28"/>
      <c r="BD229" s="28"/>
      <c r="BE229" s="28"/>
      <c r="BF229" s="28"/>
      <c r="BG229" s="28"/>
      <c r="BH229" s="209">
        <v>19000</v>
      </c>
      <c r="BI229" s="221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09">
        <v>18936</v>
      </c>
      <c r="BV229" s="210"/>
      <c r="BW229" s="210"/>
      <c r="BX229" s="210"/>
      <c r="BY229" s="210"/>
      <c r="BZ229" s="210"/>
      <c r="CA229" s="210"/>
      <c r="CB229" s="210"/>
      <c r="CC229" s="210"/>
      <c r="CD229" s="210"/>
      <c r="CE229" s="210"/>
      <c r="CF229" s="210"/>
      <c r="CG229" s="210"/>
      <c r="CH229" s="210"/>
      <c r="CI229" s="209">
        <f t="shared" si="22"/>
        <v>64</v>
      </c>
      <c r="CJ229" s="210"/>
      <c r="CK229" s="210"/>
      <c r="CL229" s="210"/>
      <c r="CM229" s="210"/>
      <c r="CN229" s="210"/>
      <c r="CO229" s="210"/>
      <c r="CP229" s="210"/>
      <c r="CQ229" s="210"/>
      <c r="CR229" s="210"/>
      <c r="CS229" s="210"/>
      <c r="CT229" s="21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66" customHeight="1">
      <c r="A230" s="403" t="s">
        <v>466</v>
      </c>
      <c r="B230" s="404"/>
      <c r="C230" s="404"/>
      <c r="D230" s="404"/>
      <c r="E230" s="404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262" t="s">
        <v>32</v>
      </c>
      <c r="AK230" s="262"/>
      <c r="AL230" s="262"/>
      <c r="AM230" s="110"/>
      <c r="AN230" s="110"/>
      <c r="AO230" s="110"/>
      <c r="AP230" s="262" t="s">
        <v>467</v>
      </c>
      <c r="AQ230" s="262"/>
      <c r="AR230" s="262"/>
      <c r="AS230" s="262"/>
      <c r="AT230" s="262"/>
      <c r="AU230" s="262"/>
      <c r="AV230" s="262"/>
      <c r="AW230" s="262"/>
      <c r="AX230" s="262"/>
      <c r="AY230" s="262"/>
      <c r="AZ230" s="262"/>
      <c r="BA230" s="262"/>
      <c r="BB230" s="111"/>
      <c r="BC230" s="111"/>
      <c r="BD230" s="111"/>
      <c r="BE230" s="111"/>
      <c r="BF230" s="111"/>
      <c r="BG230" s="111"/>
      <c r="BH230" s="246">
        <f>BH231+BH240</f>
        <v>361500</v>
      </c>
      <c r="BI230" s="348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246">
        <f>BU231+BU243</f>
        <v>240114.53000000003</v>
      </c>
      <c r="BV230" s="247"/>
      <c r="BW230" s="247"/>
      <c r="BX230" s="247"/>
      <c r="BY230" s="247"/>
      <c r="BZ230" s="247"/>
      <c r="CA230" s="247"/>
      <c r="CB230" s="247"/>
      <c r="CC230" s="247"/>
      <c r="CD230" s="247"/>
      <c r="CE230" s="247"/>
      <c r="CF230" s="247"/>
      <c r="CG230" s="247"/>
      <c r="CH230" s="247"/>
      <c r="CI230" s="246">
        <f t="shared" si="22"/>
        <v>121385.46999999997</v>
      </c>
      <c r="CJ230" s="247"/>
      <c r="CK230" s="247"/>
      <c r="CL230" s="247"/>
      <c r="CM230" s="247"/>
      <c r="CN230" s="247"/>
      <c r="CO230" s="247"/>
      <c r="CP230" s="247"/>
      <c r="CQ230" s="247"/>
      <c r="CR230" s="247"/>
      <c r="CS230" s="247"/>
      <c r="CT230" s="248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52.5" customHeight="1">
      <c r="A231" s="219" t="s">
        <v>452</v>
      </c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158" t="s">
        <v>32</v>
      </c>
      <c r="AK231" s="158"/>
      <c r="AL231" s="158"/>
      <c r="AM231" s="19"/>
      <c r="AN231" s="19"/>
      <c r="AO231" s="19"/>
      <c r="AP231" s="158" t="s">
        <v>468</v>
      </c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28"/>
      <c r="BC231" s="28"/>
      <c r="BD231" s="28"/>
      <c r="BE231" s="28"/>
      <c r="BF231" s="28"/>
      <c r="BG231" s="28"/>
      <c r="BH231" s="209">
        <f>BH232</f>
        <v>345500</v>
      </c>
      <c r="BI231" s="221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9">
        <f>BU232</f>
        <v>224114.53000000003</v>
      </c>
      <c r="BV231" s="210"/>
      <c r="BW231" s="210"/>
      <c r="BX231" s="210"/>
      <c r="BY231" s="210"/>
      <c r="BZ231" s="210"/>
      <c r="CA231" s="210"/>
      <c r="CB231" s="210"/>
      <c r="CC231" s="210"/>
      <c r="CD231" s="210"/>
      <c r="CE231" s="210"/>
      <c r="CF231" s="210"/>
      <c r="CG231" s="210"/>
      <c r="CH231" s="210"/>
      <c r="CI231" s="209">
        <f t="shared" si="22"/>
        <v>121385.46999999997</v>
      </c>
      <c r="CJ231" s="210"/>
      <c r="CK231" s="210"/>
      <c r="CL231" s="210"/>
      <c r="CM231" s="210"/>
      <c r="CN231" s="210"/>
      <c r="CO231" s="210"/>
      <c r="CP231" s="210"/>
      <c r="CQ231" s="210"/>
      <c r="CR231" s="210"/>
      <c r="CS231" s="210"/>
      <c r="CT231" s="21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18" customHeight="1">
      <c r="A232" s="275" t="s">
        <v>149</v>
      </c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276"/>
      <c r="AD232" s="276"/>
      <c r="AE232" s="276"/>
      <c r="AF232" s="276"/>
      <c r="AG232" s="276"/>
      <c r="AH232" s="276"/>
      <c r="AI232" s="276"/>
      <c r="AJ232" s="158" t="s">
        <v>32</v>
      </c>
      <c r="AK232" s="158"/>
      <c r="AL232" s="158"/>
      <c r="AM232" s="19"/>
      <c r="AN232" s="19"/>
      <c r="AO232" s="19"/>
      <c r="AP232" s="158" t="s">
        <v>469</v>
      </c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28"/>
      <c r="BC232" s="28"/>
      <c r="BD232" s="28"/>
      <c r="BE232" s="28"/>
      <c r="BF232" s="28"/>
      <c r="BG232" s="28"/>
      <c r="BH232" s="209">
        <f>BH233+BH237</f>
        <v>345500</v>
      </c>
      <c r="BI232" s="221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9">
        <f>BU233+BU237</f>
        <v>224114.53000000003</v>
      </c>
      <c r="BV232" s="210"/>
      <c r="BW232" s="210"/>
      <c r="BX232" s="210"/>
      <c r="BY232" s="210"/>
      <c r="BZ232" s="210"/>
      <c r="CA232" s="210"/>
      <c r="CB232" s="210"/>
      <c r="CC232" s="210"/>
      <c r="CD232" s="210"/>
      <c r="CE232" s="210"/>
      <c r="CF232" s="210"/>
      <c r="CG232" s="210"/>
      <c r="CH232" s="210"/>
      <c r="CI232" s="209">
        <f t="shared" si="22"/>
        <v>121385.46999999997</v>
      </c>
      <c r="CJ232" s="210"/>
      <c r="CK232" s="210"/>
      <c r="CL232" s="210"/>
      <c r="CM232" s="210"/>
      <c r="CN232" s="210"/>
      <c r="CO232" s="210"/>
      <c r="CP232" s="210"/>
      <c r="CQ232" s="210"/>
      <c r="CR232" s="210"/>
      <c r="CS232" s="210"/>
      <c r="CT232" s="21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222" t="s">
        <v>221</v>
      </c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158" t="s">
        <v>32</v>
      </c>
      <c r="AK233" s="158"/>
      <c r="AL233" s="158"/>
      <c r="AM233" s="19"/>
      <c r="AN233" s="19"/>
      <c r="AO233" s="19"/>
      <c r="AP233" s="158" t="s">
        <v>470</v>
      </c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28"/>
      <c r="BC233" s="28"/>
      <c r="BD233" s="28"/>
      <c r="BE233" s="28"/>
      <c r="BF233" s="28"/>
      <c r="BG233" s="28"/>
      <c r="BH233" s="209">
        <f>BH236+BH234+BH235</f>
        <v>263500</v>
      </c>
      <c r="BI233" s="221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9">
        <f>BU236+BU234+BU235</f>
        <v>212114.53000000003</v>
      </c>
      <c r="BV233" s="210"/>
      <c r="BW233" s="210"/>
      <c r="BX233" s="210"/>
      <c r="BY233" s="210"/>
      <c r="BZ233" s="210"/>
      <c r="CA233" s="210"/>
      <c r="CB233" s="210"/>
      <c r="CC233" s="210"/>
      <c r="CD233" s="210"/>
      <c r="CE233" s="210"/>
      <c r="CF233" s="210"/>
      <c r="CG233" s="210"/>
      <c r="CH233" s="210"/>
      <c r="CI233" s="209">
        <f t="shared" si="22"/>
        <v>51385.46999999997</v>
      </c>
      <c r="CJ233" s="210"/>
      <c r="CK233" s="210"/>
      <c r="CL233" s="210"/>
      <c r="CM233" s="210"/>
      <c r="CN233" s="210"/>
      <c r="CO233" s="210"/>
      <c r="CP233" s="210"/>
      <c r="CQ233" s="210"/>
      <c r="CR233" s="210"/>
      <c r="CS233" s="210"/>
      <c r="CT233" s="21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4" customHeight="1">
      <c r="A234" s="219" t="s">
        <v>158</v>
      </c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158" t="s">
        <v>32</v>
      </c>
      <c r="AK234" s="158"/>
      <c r="AL234" s="158"/>
      <c r="AM234" s="19"/>
      <c r="AN234" s="19"/>
      <c r="AO234" s="19"/>
      <c r="AP234" s="158" t="s">
        <v>579</v>
      </c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28"/>
      <c r="BC234" s="28"/>
      <c r="BD234" s="28"/>
      <c r="BE234" s="28"/>
      <c r="BF234" s="28"/>
      <c r="BG234" s="28"/>
      <c r="BH234" s="209">
        <v>41800</v>
      </c>
      <c r="BI234" s="221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9">
        <v>41739.33</v>
      </c>
      <c r="BV234" s="210"/>
      <c r="BW234" s="210"/>
      <c r="BX234" s="210"/>
      <c r="BY234" s="210"/>
      <c r="BZ234" s="210"/>
      <c r="CA234" s="210"/>
      <c r="CB234" s="210"/>
      <c r="CC234" s="210"/>
      <c r="CD234" s="210"/>
      <c r="CE234" s="210"/>
      <c r="CF234" s="210"/>
      <c r="CG234" s="210"/>
      <c r="CH234" s="210"/>
      <c r="CI234" s="209">
        <f>BH234-BU234</f>
        <v>60.669999999998254</v>
      </c>
      <c r="CJ234" s="210"/>
      <c r="CK234" s="210"/>
      <c r="CL234" s="210"/>
      <c r="CM234" s="210"/>
      <c r="CN234" s="210"/>
      <c r="CO234" s="210"/>
      <c r="CP234" s="210"/>
      <c r="CQ234" s="210"/>
      <c r="CR234" s="210"/>
      <c r="CS234" s="210"/>
      <c r="CT234" s="21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" customHeight="1">
      <c r="A235" s="219" t="s">
        <v>243</v>
      </c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158" t="s">
        <v>32</v>
      </c>
      <c r="AK235" s="158"/>
      <c r="AL235" s="158"/>
      <c r="AM235" s="19"/>
      <c r="AN235" s="19"/>
      <c r="AO235" s="19"/>
      <c r="AP235" s="158" t="s">
        <v>657</v>
      </c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28"/>
      <c r="BC235" s="28"/>
      <c r="BD235" s="28"/>
      <c r="BE235" s="28"/>
      <c r="BF235" s="28"/>
      <c r="BG235" s="28"/>
      <c r="BH235" s="209">
        <v>12000</v>
      </c>
      <c r="BI235" s="221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9">
        <v>0</v>
      </c>
      <c r="BV235" s="210"/>
      <c r="BW235" s="210"/>
      <c r="BX235" s="210"/>
      <c r="BY235" s="210"/>
      <c r="BZ235" s="210"/>
      <c r="CA235" s="210"/>
      <c r="CB235" s="210"/>
      <c r="CC235" s="210"/>
      <c r="CD235" s="210"/>
      <c r="CE235" s="210"/>
      <c r="CF235" s="210"/>
      <c r="CG235" s="210"/>
      <c r="CH235" s="210"/>
      <c r="CI235" s="209">
        <f>BH235-BU235</f>
        <v>12000</v>
      </c>
      <c r="CJ235" s="210"/>
      <c r="CK235" s="210"/>
      <c r="CL235" s="210"/>
      <c r="CM235" s="210"/>
      <c r="CN235" s="210"/>
      <c r="CO235" s="210"/>
      <c r="CP235" s="210"/>
      <c r="CQ235" s="210"/>
      <c r="CR235" s="210"/>
      <c r="CS235" s="210"/>
      <c r="CT235" s="21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219" t="s">
        <v>137</v>
      </c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158" t="s">
        <v>32</v>
      </c>
      <c r="AK236" s="158"/>
      <c r="AL236" s="158"/>
      <c r="AM236" s="19"/>
      <c r="AN236" s="19"/>
      <c r="AO236" s="19"/>
      <c r="AP236" s="158" t="s">
        <v>471</v>
      </c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28"/>
      <c r="BC236" s="28"/>
      <c r="BD236" s="28"/>
      <c r="BE236" s="28"/>
      <c r="BF236" s="28"/>
      <c r="BG236" s="28"/>
      <c r="BH236" s="209">
        <v>209700</v>
      </c>
      <c r="BI236" s="221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9">
        <v>170375.2</v>
      </c>
      <c r="BV236" s="210"/>
      <c r="BW236" s="210"/>
      <c r="BX236" s="210"/>
      <c r="BY236" s="210"/>
      <c r="BZ236" s="210"/>
      <c r="CA236" s="210"/>
      <c r="CB236" s="210"/>
      <c r="CC236" s="210"/>
      <c r="CD236" s="210"/>
      <c r="CE236" s="210"/>
      <c r="CF236" s="210"/>
      <c r="CG236" s="210"/>
      <c r="CH236" s="210"/>
      <c r="CI236" s="209">
        <f t="shared" si="22"/>
        <v>39324.79999999999</v>
      </c>
      <c r="CJ236" s="210"/>
      <c r="CK236" s="210"/>
      <c r="CL236" s="210"/>
      <c r="CM236" s="210"/>
      <c r="CN236" s="210"/>
      <c r="CO236" s="210"/>
      <c r="CP236" s="210"/>
      <c r="CQ236" s="210"/>
      <c r="CR236" s="210"/>
      <c r="CS236" s="210"/>
      <c r="CT236" s="21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5.5" customHeight="1">
      <c r="A237" s="226" t="s">
        <v>277</v>
      </c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158" t="s">
        <v>32</v>
      </c>
      <c r="AK237" s="158"/>
      <c r="AL237" s="158"/>
      <c r="AM237" s="19"/>
      <c r="AN237" s="19"/>
      <c r="AO237" s="19"/>
      <c r="AP237" s="158" t="s">
        <v>591</v>
      </c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28"/>
      <c r="BC237" s="28"/>
      <c r="BD237" s="28"/>
      <c r="BE237" s="28"/>
      <c r="BF237" s="28"/>
      <c r="BG237" s="28"/>
      <c r="BH237" s="209">
        <f>BH239+BH238</f>
        <v>82000</v>
      </c>
      <c r="BI237" s="221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9">
        <f>BU239+BU238</f>
        <v>12000</v>
      </c>
      <c r="BV237" s="210"/>
      <c r="BW237" s="210"/>
      <c r="BX237" s="210"/>
      <c r="BY237" s="210"/>
      <c r="BZ237" s="210"/>
      <c r="CA237" s="210"/>
      <c r="CB237" s="210"/>
      <c r="CC237" s="210"/>
      <c r="CD237" s="210"/>
      <c r="CE237" s="210"/>
      <c r="CF237" s="210"/>
      <c r="CG237" s="210"/>
      <c r="CH237" s="210"/>
      <c r="CI237" s="209">
        <f aca="true" t="shared" si="23" ref="CI237:CI243">BH237-BU237</f>
        <v>70000</v>
      </c>
      <c r="CJ237" s="210"/>
      <c r="CK237" s="210"/>
      <c r="CL237" s="210"/>
      <c r="CM237" s="210"/>
      <c r="CN237" s="210"/>
      <c r="CO237" s="210"/>
      <c r="CP237" s="210"/>
      <c r="CQ237" s="210"/>
      <c r="CR237" s="210"/>
      <c r="CS237" s="210"/>
      <c r="CT237" s="21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4" customHeight="1">
      <c r="A238" s="226" t="s">
        <v>277</v>
      </c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158" t="s">
        <v>32</v>
      </c>
      <c r="AK238" s="158"/>
      <c r="AL238" s="158"/>
      <c r="AM238" s="19"/>
      <c r="AN238" s="19"/>
      <c r="AO238" s="19"/>
      <c r="AP238" s="158" t="s">
        <v>658</v>
      </c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28"/>
      <c r="BC238" s="28"/>
      <c r="BD238" s="28"/>
      <c r="BE238" s="28"/>
      <c r="BF238" s="28"/>
      <c r="BG238" s="28"/>
      <c r="BH238" s="209">
        <v>70000</v>
      </c>
      <c r="BI238" s="221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9">
        <v>0</v>
      </c>
      <c r="BV238" s="210"/>
      <c r="BW238" s="210"/>
      <c r="BX238" s="210"/>
      <c r="BY238" s="210"/>
      <c r="BZ238" s="210"/>
      <c r="CA238" s="210"/>
      <c r="CB238" s="210"/>
      <c r="CC238" s="210"/>
      <c r="CD238" s="210"/>
      <c r="CE238" s="210"/>
      <c r="CF238" s="210"/>
      <c r="CG238" s="210"/>
      <c r="CH238" s="210"/>
      <c r="CI238" s="209">
        <f>BH238-BU238</f>
        <v>70000</v>
      </c>
      <c r="CJ238" s="210"/>
      <c r="CK238" s="210"/>
      <c r="CL238" s="210"/>
      <c r="CM238" s="210"/>
      <c r="CN238" s="210"/>
      <c r="CO238" s="210"/>
      <c r="CP238" s="210"/>
      <c r="CQ238" s="210"/>
      <c r="CR238" s="210"/>
      <c r="CS238" s="210"/>
      <c r="CT238" s="21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24" customHeight="1">
      <c r="A239" s="226" t="s">
        <v>146</v>
      </c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158" t="s">
        <v>32</v>
      </c>
      <c r="AK239" s="158"/>
      <c r="AL239" s="158"/>
      <c r="AM239" s="19"/>
      <c r="AN239" s="19"/>
      <c r="AO239" s="19"/>
      <c r="AP239" s="158" t="s">
        <v>592</v>
      </c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28"/>
      <c r="BC239" s="28"/>
      <c r="BD239" s="28"/>
      <c r="BE239" s="28"/>
      <c r="BF239" s="28"/>
      <c r="BG239" s="28"/>
      <c r="BH239" s="209">
        <v>12000</v>
      </c>
      <c r="BI239" s="221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9">
        <v>12000</v>
      </c>
      <c r="BV239" s="210"/>
      <c r="BW239" s="210"/>
      <c r="BX239" s="210"/>
      <c r="BY239" s="210"/>
      <c r="BZ239" s="210"/>
      <c r="CA239" s="210"/>
      <c r="CB239" s="210"/>
      <c r="CC239" s="210"/>
      <c r="CD239" s="210"/>
      <c r="CE239" s="210"/>
      <c r="CF239" s="210"/>
      <c r="CG239" s="210"/>
      <c r="CH239" s="210"/>
      <c r="CI239" s="209">
        <f t="shared" si="23"/>
        <v>0</v>
      </c>
      <c r="CJ239" s="210"/>
      <c r="CK239" s="210"/>
      <c r="CL239" s="210"/>
      <c r="CM239" s="210"/>
      <c r="CN239" s="210"/>
      <c r="CO239" s="210"/>
      <c r="CP239" s="210"/>
      <c r="CQ239" s="210"/>
      <c r="CR239" s="210"/>
      <c r="CS239" s="210"/>
      <c r="CT239" s="21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83" customFormat="1" ht="25.5" customHeight="1">
      <c r="A240" s="237" t="s">
        <v>113</v>
      </c>
      <c r="B240" s="238"/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6" t="s">
        <v>32</v>
      </c>
      <c r="AK240" s="236"/>
      <c r="AL240" s="236"/>
      <c r="AM240" s="236"/>
      <c r="AN240" s="236"/>
      <c r="AO240" s="236"/>
      <c r="AP240" s="236" t="s">
        <v>641</v>
      </c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71"/>
      <c r="BC240" s="71"/>
      <c r="BD240" s="71"/>
      <c r="BE240" s="71"/>
      <c r="BF240" s="71"/>
      <c r="BG240" s="71"/>
      <c r="BH240" s="230">
        <f>BH241</f>
        <v>16000</v>
      </c>
      <c r="BI240" s="230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230">
        <f>BU241</f>
        <v>16000</v>
      </c>
      <c r="BV240" s="230"/>
      <c r="BW240" s="230"/>
      <c r="BX240" s="230"/>
      <c r="BY240" s="230"/>
      <c r="BZ240" s="230"/>
      <c r="CA240" s="230"/>
      <c r="CB240" s="230"/>
      <c r="CC240" s="230"/>
      <c r="CD240" s="230"/>
      <c r="CE240" s="230"/>
      <c r="CF240" s="230"/>
      <c r="CG240" s="230"/>
      <c r="CH240" s="230"/>
      <c r="CI240" s="233">
        <f t="shared" si="23"/>
        <v>0</v>
      </c>
      <c r="CJ240" s="234"/>
      <c r="CK240" s="234"/>
      <c r="CL240" s="234"/>
      <c r="CM240" s="234"/>
      <c r="CN240" s="234"/>
      <c r="CO240" s="234"/>
      <c r="CP240" s="234"/>
      <c r="CQ240" s="234"/>
      <c r="CR240" s="234"/>
      <c r="CS240" s="234"/>
      <c r="CT240" s="235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</row>
    <row r="241" spans="1:188" s="24" customFormat="1" ht="25.5" customHeight="1">
      <c r="A241" s="226" t="s">
        <v>132</v>
      </c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F241" s="227"/>
      <c r="AG241" s="227"/>
      <c r="AH241" s="227"/>
      <c r="AI241" s="227"/>
      <c r="AJ241" s="232" t="s">
        <v>32</v>
      </c>
      <c r="AK241" s="232"/>
      <c r="AL241" s="232"/>
      <c r="AM241" s="232"/>
      <c r="AN241" s="232"/>
      <c r="AO241" s="232"/>
      <c r="AP241" s="232" t="s">
        <v>640</v>
      </c>
      <c r="AQ241" s="232"/>
      <c r="AR241" s="232"/>
      <c r="AS241" s="232"/>
      <c r="AT241" s="232"/>
      <c r="AU241" s="232"/>
      <c r="AV241" s="232"/>
      <c r="AW241" s="232"/>
      <c r="AX241" s="232"/>
      <c r="AY241" s="232"/>
      <c r="AZ241" s="232"/>
      <c r="BA241" s="232"/>
      <c r="BB241" s="28"/>
      <c r="BC241" s="28"/>
      <c r="BD241" s="28"/>
      <c r="BE241" s="28"/>
      <c r="BF241" s="28"/>
      <c r="BG241" s="28"/>
      <c r="BH241" s="231">
        <f>BH242</f>
        <v>16000</v>
      </c>
      <c r="BI241" s="231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31">
        <f>BU242</f>
        <v>16000</v>
      </c>
      <c r="BV241" s="231"/>
      <c r="BW241" s="231"/>
      <c r="BX241" s="231"/>
      <c r="BY241" s="231"/>
      <c r="BZ241" s="231"/>
      <c r="CA241" s="231"/>
      <c r="CB241" s="231"/>
      <c r="CC241" s="231"/>
      <c r="CD241" s="231"/>
      <c r="CE241" s="231"/>
      <c r="CF241" s="231"/>
      <c r="CG241" s="231"/>
      <c r="CH241" s="231"/>
      <c r="CI241" s="209">
        <f t="shared" si="23"/>
        <v>0</v>
      </c>
      <c r="CJ241" s="210"/>
      <c r="CK241" s="210"/>
      <c r="CL241" s="210"/>
      <c r="CM241" s="210"/>
      <c r="CN241" s="210"/>
      <c r="CO241" s="210"/>
      <c r="CP241" s="210"/>
      <c r="CQ241" s="210"/>
      <c r="CR241" s="210"/>
      <c r="CS241" s="210"/>
      <c r="CT241" s="21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25.5" customHeight="1">
      <c r="A242" s="226" t="s">
        <v>257</v>
      </c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F242" s="227"/>
      <c r="AG242" s="227"/>
      <c r="AH242" s="227"/>
      <c r="AI242" s="227"/>
      <c r="AJ242" s="232" t="s">
        <v>32</v>
      </c>
      <c r="AK242" s="232"/>
      <c r="AL242" s="232"/>
      <c r="AM242" s="232"/>
      <c r="AN242" s="232"/>
      <c r="AO242" s="232"/>
      <c r="AP242" s="232" t="s">
        <v>639</v>
      </c>
      <c r="AQ242" s="232"/>
      <c r="AR242" s="232"/>
      <c r="AS242" s="232"/>
      <c r="AT242" s="232"/>
      <c r="AU242" s="232"/>
      <c r="AV242" s="232"/>
      <c r="AW242" s="232"/>
      <c r="AX242" s="232"/>
      <c r="AY242" s="232"/>
      <c r="AZ242" s="232"/>
      <c r="BA242" s="232"/>
      <c r="BB242" s="28"/>
      <c r="BC242" s="28"/>
      <c r="BD242" s="28"/>
      <c r="BE242" s="28"/>
      <c r="BF242" s="28"/>
      <c r="BG242" s="28"/>
      <c r="BH242" s="231">
        <f>BH243</f>
        <v>16000</v>
      </c>
      <c r="BI242" s="231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31">
        <f>BU243</f>
        <v>16000</v>
      </c>
      <c r="BV242" s="231"/>
      <c r="BW242" s="231"/>
      <c r="BX242" s="231"/>
      <c r="BY242" s="231"/>
      <c r="BZ242" s="231"/>
      <c r="CA242" s="231"/>
      <c r="CB242" s="231"/>
      <c r="CC242" s="231"/>
      <c r="CD242" s="231"/>
      <c r="CE242" s="231"/>
      <c r="CF242" s="231"/>
      <c r="CG242" s="231"/>
      <c r="CH242" s="231"/>
      <c r="CI242" s="209">
        <f t="shared" si="23"/>
        <v>0</v>
      </c>
      <c r="CJ242" s="210"/>
      <c r="CK242" s="210"/>
      <c r="CL242" s="210"/>
      <c r="CM242" s="210"/>
      <c r="CN242" s="210"/>
      <c r="CO242" s="210"/>
      <c r="CP242" s="210"/>
      <c r="CQ242" s="210"/>
      <c r="CR242" s="210"/>
      <c r="CS242" s="210"/>
      <c r="CT242" s="21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36" customHeight="1">
      <c r="A243" s="226" t="s">
        <v>258</v>
      </c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232" t="s">
        <v>32</v>
      </c>
      <c r="AK243" s="232"/>
      <c r="AL243" s="232"/>
      <c r="AM243" s="232"/>
      <c r="AN243" s="232"/>
      <c r="AO243" s="232"/>
      <c r="AP243" s="232" t="s">
        <v>638</v>
      </c>
      <c r="AQ243" s="232"/>
      <c r="AR243" s="232"/>
      <c r="AS243" s="232"/>
      <c r="AT243" s="232"/>
      <c r="AU243" s="232"/>
      <c r="AV243" s="232"/>
      <c r="AW243" s="232"/>
      <c r="AX243" s="232"/>
      <c r="AY243" s="232"/>
      <c r="AZ243" s="232"/>
      <c r="BA243" s="232"/>
      <c r="BB243" s="28"/>
      <c r="BC243" s="28"/>
      <c r="BD243" s="28"/>
      <c r="BE243" s="28"/>
      <c r="BF243" s="28"/>
      <c r="BG243" s="28"/>
      <c r="BH243" s="231">
        <v>16000</v>
      </c>
      <c r="BI243" s="231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31">
        <v>16000</v>
      </c>
      <c r="BV243" s="231"/>
      <c r="BW243" s="231"/>
      <c r="BX243" s="231"/>
      <c r="BY243" s="231"/>
      <c r="BZ243" s="231"/>
      <c r="CA243" s="231"/>
      <c r="CB243" s="231"/>
      <c r="CC243" s="231"/>
      <c r="CD243" s="231"/>
      <c r="CE243" s="231"/>
      <c r="CF243" s="231"/>
      <c r="CG243" s="231"/>
      <c r="CH243" s="231"/>
      <c r="CI243" s="209">
        <f t="shared" si="23"/>
        <v>0</v>
      </c>
      <c r="CJ243" s="210"/>
      <c r="CK243" s="210"/>
      <c r="CL243" s="210"/>
      <c r="CM243" s="210"/>
      <c r="CN243" s="210"/>
      <c r="CO243" s="210"/>
      <c r="CP243" s="210"/>
      <c r="CQ243" s="210"/>
      <c r="CR243" s="210"/>
      <c r="CS243" s="210"/>
      <c r="CT243" s="21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45" customHeight="1">
      <c r="A244" s="394" t="s">
        <v>272</v>
      </c>
      <c r="B244" s="395"/>
      <c r="C244" s="395"/>
      <c r="D244" s="395"/>
      <c r="E244" s="395"/>
      <c r="F244" s="395"/>
      <c r="G244" s="395"/>
      <c r="H244" s="395"/>
      <c r="I244" s="395"/>
      <c r="J244" s="395"/>
      <c r="K244" s="395"/>
      <c r="L244" s="395"/>
      <c r="M244" s="395"/>
      <c r="N244" s="395"/>
      <c r="O244" s="395"/>
      <c r="P244" s="395"/>
      <c r="Q244" s="395"/>
      <c r="R244" s="395"/>
      <c r="S244" s="395"/>
      <c r="T244" s="395"/>
      <c r="U244" s="395"/>
      <c r="V244" s="395"/>
      <c r="W244" s="395"/>
      <c r="X244" s="395"/>
      <c r="Y244" s="395"/>
      <c r="Z244" s="395"/>
      <c r="AA244" s="395"/>
      <c r="AB244" s="395"/>
      <c r="AC244" s="395"/>
      <c r="AD244" s="395"/>
      <c r="AE244" s="395"/>
      <c r="AF244" s="395"/>
      <c r="AG244" s="395"/>
      <c r="AH244" s="395"/>
      <c r="AI244" s="395"/>
      <c r="AJ244" s="258" t="s">
        <v>32</v>
      </c>
      <c r="AK244" s="258"/>
      <c r="AL244" s="258"/>
      <c r="AM244" s="115"/>
      <c r="AN244" s="115"/>
      <c r="AO244" s="115"/>
      <c r="AP244" s="396" t="s">
        <v>171</v>
      </c>
      <c r="AQ244" s="397"/>
      <c r="AR244" s="397"/>
      <c r="AS244" s="397"/>
      <c r="AT244" s="397"/>
      <c r="AU244" s="397"/>
      <c r="AV244" s="397"/>
      <c r="AW244" s="397"/>
      <c r="AX244" s="397"/>
      <c r="AY244" s="397"/>
      <c r="AZ244" s="397"/>
      <c r="BA244" s="398"/>
      <c r="BB244" s="116"/>
      <c r="BC244" s="116"/>
      <c r="BD244" s="116"/>
      <c r="BE244" s="116"/>
      <c r="BF244" s="116"/>
      <c r="BG244" s="116"/>
      <c r="BH244" s="328">
        <f>BH245</f>
        <v>4001300</v>
      </c>
      <c r="BI244" s="347"/>
      <c r="BJ244" s="117"/>
      <c r="BK244" s="117"/>
      <c r="BL244" s="117"/>
      <c r="BM244" s="117"/>
      <c r="BN244" s="117"/>
      <c r="BO244" s="117"/>
      <c r="BP244" s="117"/>
      <c r="BQ244" s="117"/>
      <c r="BR244" s="117"/>
      <c r="BS244" s="117"/>
      <c r="BT244" s="117"/>
      <c r="BU244" s="328">
        <f>BU245</f>
        <v>2882652.4600000004</v>
      </c>
      <c r="BV244" s="329"/>
      <c r="BW244" s="329"/>
      <c r="BX244" s="329"/>
      <c r="BY244" s="329"/>
      <c r="BZ244" s="329"/>
      <c r="CA244" s="329"/>
      <c r="CB244" s="329"/>
      <c r="CC244" s="329"/>
      <c r="CD244" s="329"/>
      <c r="CE244" s="329"/>
      <c r="CF244" s="329"/>
      <c r="CG244" s="329"/>
      <c r="CH244" s="329"/>
      <c r="CI244" s="323">
        <f aca="true" t="shared" si="24" ref="CI244:CI260">BH244-BU244</f>
        <v>1118647.5399999996</v>
      </c>
      <c r="CJ244" s="324"/>
      <c r="CK244" s="324"/>
      <c r="CL244" s="324"/>
      <c r="CM244" s="324"/>
      <c r="CN244" s="324"/>
      <c r="CO244" s="324"/>
      <c r="CP244" s="324"/>
      <c r="CQ244" s="324"/>
      <c r="CR244" s="324"/>
      <c r="CS244" s="324"/>
      <c r="CT244" s="325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18" customHeight="1">
      <c r="A245" s="226" t="s">
        <v>172</v>
      </c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60" t="s">
        <v>32</v>
      </c>
      <c r="AK245" s="260"/>
      <c r="AL245" s="260"/>
      <c r="AM245" s="30"/>
      <c r="AN245" s="30"/>
      <c r="AO245" s="30"/>
      <c r="AP245" s="206" t="s">
        <v>173</v>
      </c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8"/>
      <c r="BB245" s="28"/>
      <c r="BC245" s="28"/>
      <c r="BD245" s="28"/>
      <c r="BE245" s="28"/>
      <c r="BF245" s="28"/>
      <c r="BG245" s="28"/>
      <c r="BH245" s="209">
        <f>BH253+BH246</f>
        <v>4001300</v>
      </c>
      <c r="BI245" s="221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9">
        <f>BU253+BU246</f>
        <v>2882652.4600000004</v>
      </c>
      <c r="BV245" s="210"/>
      <c r="BW245" s="210"/>
      <c r="BX245" s="210"/>
      <c r="BY245" s="210"/>
      <c r="BZ245" s="210"/>
      <c r="CA245" s="210"/>
      <c r="CB245" s="210"/>
      <c r="CC245" s="210"/>
      <c r="CD245" s="210"/>
      <c r="CE245" s="210"/>
      <c r="CF245" s="210"/>
      <c r="CG245" s="210"/>
      <c r="CH245" s="210"/>
      <c r="CI245" s="209">
        <f t="shared" si="24"/>
        <v>1118647.5399999996</v>
      </c>
      <c r="CJ245" s="210"/>
      <c r="CK245" s="210"/>
      <c r="CL245" s="210"/>
      <c r="CM245" s="210"/>
      <c r="CN245" s="210"/>
      <c r="CO245" s="210"/>
      <c r="CP245" s="210"/>
      <c r="CQ245" s="210"/>
      <c r="CR245" s="210"/>
      <c r="CS245" s="210"/>
      <c r="CT245" s="21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4" customFormat="1" ht="36.75" customHeight="1">
      <c r="A246" s="403" t="s">
        <v>566</v>
      </c>
      <c r="B246" s="404"/>
      <c r="C246" s="404"/>
      <c r="D246" s="404"/>
      <c r="E246" s="404"/>
      <c r="F246" s="404"/>
      <c r="G246" s="404"/>
      <c r="H246" s="404"/>
      <c r="I246" s="404"/>
      <c r="J246" s="404"/>
      <c r="K246" s="404"/>
      <c r="L246" s="404"/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15"/>
      <c r="AJ246" s="300" t="s">
        <v>32</v>
      </c>
      <c r="AK246" s="300"/>
      <c r="AL246" s="300"/>
      <c r="AM246" s="130"/>
      <c r="AN246" s="130"/>
      <c r="AO246" s="130"/>
      <c r="AP246" s="405" t="s">
        <v>660</v>
      </c>
      <c r="AQ246" s="406"/>
      <c r="AR246" s="406"/>
      <c r="AS246" s="406"/>
      <c r="AT246" s="406"/>
      <c r="AU246" s="406"/>
      <c r="AV246" s="406"/>
      <c r="AW246" s="406"/>
      <c r="AX246" s="406"/>
      <c r="AY246" s="406"/>
      <c r="AZ246" s="406"/>
      <c r="BA246" s="407"/>
      <c r="BB246" s="131"/>
      <c r="BC246" s="131"/>
      <c r="BD246" s="131"/>
      <c r="BE246" s="131"/>
      <c r="BF246" s="131"/>
      <c r="BG246" s="131"/>
      <c r="BH246" s="294">
        <f>BH247</f>
        <v>167400</v>
      </c>
      <c r="BI246" s="40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294">
        <f>BU247</f>
        <v>0</v>
      </c>
      <c r="BV246" s="295"/>
      <c r="BW246" s="295"/>
      <c r="BX246" s="295"/>
      <c r="BY246" s="295"/>
      <c r="BZ246" s="295"/>
      <c r="CA246" s="295"/>
      <c r="CB246" s="295"/>
      <c r="CC246" s="295"/>
      <c r="CD246" s="295"/>
      <c r="CE246" s="295"/>
      <c r="CF246" s="295"/>
      <c r="CG246" s="295"/>
      <c r="CH246" s="295"/>
      <c r="CI246" s="294">
        <f t="shared" si="24"/>
        <v>167400</v>
      </c>
      <c r="CJ246" s="295"/>
      <c r="CK246" s="295"/>
      <c r="CL246" s="295"/>
      <c r="CM246" s="295"/>
      <c r="CN246" s="295"/>
      <c r="CO246" s="295"/>
      <c r="CP246" s="295"/>
      <c r="CQ246" s="295"/>
      <c r="CR246" s="295"/>
      <c r="CS246" s="295"/>
      <c r="CT246" s="296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4" customFormat="1" ht="36.75" customHeight="1">
      <c r="A247" s="219" t="s">
        <v>662</v>
      </c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56"/>
      <c r="AJ247" s="158" t="s">
        <v>32</v>
      </c>
      <c r="AK247" s="158"/>
      <c r="AL247" s="158"/>
      <c r="AM247" s="19"/>
      <c r="AN247" s="19"/>
      <c r="AO247" s="19"/>
      <c r="AP247" s="206" t="s">
        <v>661</v>
      </c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8"/>
      <c r="BB247" s="28"/>
      <c r="BC247" s="28"/>
      <c r="BD247" s="28"/>
      <c r="BE247" s="28"/>
      <c r="BF247" s="28"/>
      <c r="BG247" s="28"/>
      <c r="BH247" s="209">
        <f>BH248</f>
        <v>167400</v>
      </c>
      <c r="BI247" s="221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9">
        <f>BU248</f>
        <v>0</v>
      </c>
      <c r="BV247" s="210"/>
      <c r="BW247" s="210"/>
      <c r="BX247" s="210"/>
      <c r="BY247" s="210"/>
      <c r="BZ247" s="210"/>
      <c r="CA247" s="210"/>
      <c r="CB247" s="210"/>
      <c r="CC247" s="210"/>
      <c r="CD247" s="210"/>
      <c r="CE247" s="210"/>
      <c r="CF247" s="210"/>
      <c r="CG247" s="210"/>
      <c r="CH247" s="210"/>
      <c r="CI247" s="209">
        <f t="shared" si="24"/>
        <v>167400</v>
      </c>
      <c r="CJ247" s="210"/>
      <c r="CK247" s="210"/>
      <c r="CL247" s="210"/>
      <c r="CM247" s="210"/>
      <c r="CN247" s="210"/>
      <c r="CO247" s="210"/>
      <c r="CP247" s="210"/>
      <c r="CQ247" s="210"/>
      <c r="CR247" s="210"/>
      <c r="CS247" s="210"/>
      <c r="CT247" s="21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36.75" customHeight="1">
      <c r="A248" s="224" t="s">
        <v>304</v>
      </c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158" t="s">
        <v>32</v>
      </c>
      <c r="AK248" s="158"/>
      <c r="AL248" s="158"/>
      <c r="AM248" s="19"/>
      <c r="AN248" s="19"/>
      <c r="AO248" s="19"/>
      <c r="AP248" s="206" t="s">
        <v>663</v>
      </c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8"/>
      <c r="BB248" s="28"/>
      <c r="BC248" s="28"/>
      <c r="BD248" s="28"/>
      <c r="BE248" s="28"/>
      <c r="BF248" s="28"/>
      <c r="BG248" s="28"/>
      <c r="BH248" s="209">
        <f>BH249</f>
        <v>167400</v>
      </c>
      <c r="BI248" s="221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9">
        <f>BU249</f>
        <v>0</v>
      </c>
      <c r="BV248" s="210"/>
      <c r="BW248" s="210"/>
      <c r="BX248" s="210"/>
      <c r="BY248" s="210"/>
      <c r="BZ248" s="210"/>
      <c r="CA248" s="210"/>
      <c r="CB248" s="210"/>
      <c r="CC248" s="210"/>
      <c r="CD248" s="210"/>
      <c r="CE248" s="210"/>
      <c r="CF248" s="210"/>
      <c r="CG248" s="210"/>
      <c r="CH248" s="210"/>
      <c r="CI248" s="209">
        <f t="shared" si="24"/>
        <v>167400</v>
      </c>
      <c r="CJ248" s="210"/>
      <c r="CK248" s="210"/>
      <c r="CL248" s="210"/>
      <c r="CM248" s="210"/>
      <c r="CN248" s="210"/>
      <c r="CO248" s="210"/>
      <c r="CP248" s="210"/>
      <c r="CQ248" s="210"/>
      <c r="CR248" s="210"/>
      <c r="CS248" s="210"/>
      <c r="CT248" s="21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18" customHeight="1">
      <c r="A249" s="222" t="s">
        <v>132</v>
      </c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158" t="s">
        <v>32</v>
      </c>
      <c r="AK249" s="158"/>
      <c r="AL249" s="158"/>
      <c r="AM249" s="19"/>
      <c r="AN249" s="19"/>
      <c r="AO249" s="19"/>
      <c r="AP249" s="206" t="s">
        <v>664</v>
      </c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8"/>
      <c r="BB249" s="28"/>
      <c r="BC249" s="28"/>
      <c r="BD249" s="28"/>
      <c r="BE249" s="28"/>
      <c r="BF249" s="28"/>
      <c r="BG249" s="28"/>
      <c r="BH249" s="209">
        <f>BH250</f>
        <v>167400</v>
      </c>
      <c r="BI249" s="221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9">
        <f>BU250</f>
        <v>0</v>
      </c>
      <c r="BV249" s="210"/>
      <c r="BW249" s="210"/>
      <c r="BX249" s="210"/>
      <c r="BY249" s="210"/>
      <c r="BZ249" s="210"/>
      <c r="CA249" s="210"/>
      <c r="CB249" s="210"/>
      <c r="CC249" s="210"/>
      <c r="CD249" s="210"/>
      <c r="CE249" s="210"/>
      <c r="CF249" s="210"/>
      <c r="CG249" s="210"/>
      <c r="CH249" s="210"/>
      <c r="CI249" s="209">
        <f t="shared" si="24"/>
        <v>167400</v>
      </c>
      <c r="CJ249" s="210"/>
      <c r="CK249" s="210"/>
      <c r="CL249" s="210"/>
      <c r="CM249" s="210"/>
      <c r="CN249" s="210"/>
      <c r="CO249" s="210"/>
      <c r="CP249" s="210"/>
      <c r="CQ249" s="210"/>
      <c r="CR249" s="210"/>
      <c r="CS249" s="210"/>
      <c r="CT249" s="21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26.25" customHeight="1">
      <c r="A250" s="281" t="s">
        <v>133</v>
      </c>
      <c r="B250" s="282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158" t="s">
        <v>32</v>
      </c>
      <c r="AK250" s="158"/>
      <c r="AL250" s="158"/>
      <c r="AM250" s="19"/>
      <c r="AN250" s="19"/>
      <c r="AO250" s="19"/>
      <c r="AP250" s="206" t="s">
        <v>665</v>
      </c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8"/>
      <c r="BB250" s="28"/>
      <c r="BC250" s="28"/>
      <c r="BD250" s="28"/>
      <c r="BE250" s="28"/>
      <c r="BF250" s="28"/>
      <c r="BG250" s="28"/>
      <c r="BH250" s="209">
        <f>BH251+BH252</f>
        <v>167400</v>
      </c>
      <c r="BI250" s="221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9">
        <f>BU251+BU252</f>
        <v>0</v>
      </c>
      <c r="BV250" s="210"/>
      <c r="BW250" s="210"/>
      <c r="BX250" s="210"/>
      <c r="BY250" s="210"/>
      <c r="BZ250" s="210"/>
      <c r="CA250" s="210"/>
      <c r="CB250" s="210"/>
      <c r="CC250" s="210"/>
      <c r="CD250" s="210"/>
      <c r="CE250" s="210"/>
      <c r="CF250" s="210"/>
      <c r="CG250" s="210"/>
      <c r="CH250" s="210"/>
      <c r="CI250" s="209">
        <f t="shared" si="24"/>
        <v>167400</v>
      </c>
      <c r="CJ250" s="210"/>
      <c r="CK250" s="210"/>
      <c r="CL250" s="210"/>
      <c r="CM250" s="210"/>
      <c r="CN250" s="210"/>
      <c r="CO250" s="210"/>
      <c r="CP250" s="210"/>
      <c r="CQ250" s="210"/>
      <c r="CR250" s="210"/>
      <c r="CS250" s="210"/>
      <c r="CT250" s="21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18" customHeight="1">
      <c r="A251" s="222" t="s">
        <v>134</v>
      </c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158" t="s">
        <v>32</v>
      </c>
      <c r="AK251" s="158"/>
      <c r="AL251" s="158"/>
      <c r="AM251" s="19"/>
      <c r="AN251" s="19"/>
      <c r="AO251" s="19"/>
      <c r="AP251" s="206" t="s">
        <v>666</v>
      </c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8"/>
      <c r="BB251" s="28"/>
      <c r="BC251" s="28"/>
      <c r="BD251" s="28"/>
      <c r="BE251" s="28"/>
      <c r="BF251" s="28"/>
      <c r="BG251" s="28"/>
      <c r="BH251" s="209">
        <v>128600</v>
      </c>
      <c r="BI251" s="221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9">
        <v>0</v>
      </c>
      <c r="BV251" s="210"/>
      <c r="BW251" s="210"/>
      <c r="BX251" s="210"/>
      <c r="BY251" s="210"/>
      <c r="BZ251" s="210"/>
      <c r="CA251" s="210"/>
      <c r="CB251" s="210"/>
      <c r="CC251" s="210"/>
      <c r="CD251" s="210"/>
      <c r="CE251" s="210"/>
      <c r="CF251" s="210"/>
      <c r="CG251" s="210"/>
      <c r="CH251" s="210"/>
      <c r="CI251" s="209">
        <f t="shared" si="24"/>
        <v>128600</v>
      </c>
      <c r="CJ251" s="210"/>
      <c r="CK251" s="210"/>
      <c r="CL251" s="210"/>
      <c r="CM251" s="210"/>
      <c r="CN251" s="210"/>
      <c r="CO251" s="210"/>
      <c r="CP251" s="210"/>
      <c r="CQ251" s="210"/>
      <c r="CR251" s="210"/>
      <c r="CS251" s="210"/>
      <c r="CT251" s="21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36.75" customHeight="1">
      <c r="A252" s="219" t="s">
        <v>136</v>
      </c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158" t="s">
        <v>32</v>
      </c>
      <c r="AK252" s="158"/>
      <c r="AL252" s="158"/>
      <c r="AM252" s="19"/>
      <c r="AN252" s="19"/>
      <c r="AO252" s="19"/>
      <c r="AP252" s="206" t="s">
        <v>667</v>
      </c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8"/>
      <c r="BB252" s="28"/>
      <c r="BC252" s="28"/>
      <c r="BD252" s="28"/>
      <c r="BE252" s="28"/>
      <c r="BF252" s="28"/>
      <c r="BG252" s="28"/>
      <c r="BH252" s="209">
        <v>38800</v>
      </c>
      <c r="BI252" s="221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9">
        <v>0</v>
      </c>
      <c r="BV252" s="210"/>
      <c r="BW252" s="210"/>
      <c r="BX252" s="210"/>
      <c r="BY252" s="210"/>
      <c r="BZ252" s="210"/>
      <c r="CA252" s="210"/>
      <c r="CB252" s="210"/>
      <c r="CC252" s="210"/>
      <c r="CD252" s="210"/>
      <c r="CE252" s="210"/>
      <c r="CF252" s="210"/>
      <c r="CG252" s="210"/>
      <c r="CH252" s="210"/>
      <c r="CI252" s="209">
        <f t="shared" si="24"/>
        <v>38800</v>
      </c>
      <c r="CJ252" s="210"/>
      <c r="CK252" s="210"/>
      <c r="CL252" s="210"/>
      <c r="CM252" s="210"/>
      <c r="CN252" s="210"/>
      <c r="CO252" s="210"/>
      <c r="CP252" s="210"/>
      <c r="CQ252" s="210"/>
      <c r="CR252" s="210"/>
      <c r="CS252" s="210"/>
      <c r="CT252" s="21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36.75" customHeight="1">
      <c r="A253" s="410" t="s">
        <v>250</v>
      </c>
      <c r="B253" s="411"/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411"/>
      <c r="W253" s="411"/>
      <c r="X253" s="411"/>
      <c r="Y253" s="411"/>
      <c r="Z253" s="411"/>
      <c r="AA253" s="411"/>
      <c r="AB253" s="411"/>
      <c r="AC253" s="411"/>
      <c r="AD253" s="411"/>
      <c r="AE253" s="411"/>
      <c r="AF253" s="411"/>
      <c r="AG253" s="411"/>
      <c r="AH253" s="411"/>
      <c r="AI253" s="411"/>
      <c r="AJ253" s="300" t="s">
        <v>32</v>
      </c>
      <c r="AK253" s="300"/>
      <c r="AL253" s="300"/>
      <c r="AM253" s="130"/>
      <c r="AN253" s="130"/>
      <c r="AO253" s="130"/>
      <c r="AP253" s="405" t="s">
        <v>249</v>
      </c>
      <c r="AQ253" s="406"/>
      <c r="AR253" s="406"/>
      <c r="AS253" s="406"/>
      <c r="AT253" s="406"/>
      <c r="AU253" s="406"/>
      <c r="AV253" s="406"/>
      <c r="AW253" s="406"/>
      <c r="AX253" s="406"/>
      <c r="AY253" s="406"/>
      <c r="AZ253" s="406"/>
      <c r="BA253" s="407"/>
      <c r="BB253" s="131"/>
      <c r="BC253" s="131"/>
      <c r="BD253" s="131"/>
      <c r="BE253" s="131"/>
      <c r="BF253" s="131"/>
      <c r="BG253" s="131"/>
      <c r="BH253" s="294">
        <f>BH254</f>
        <v>3833900</v>
      </c>
      <c r="BI253" s="40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294">
        <f>BU254</f>
        <v>2882652.4600000004</v>
      </c>
      <c r="BV253" s="295"/>
      <c r="BW253" s="295"/>
      <c r="BX253" s="295"/>
      <c r="BY253" s="295"/>
      <c r="BZ253" s="295"/>
      <c r="CA253" s="295"/>
      <c r="CB253" s="295"/>
      <c r="CC253" s="295"/>
      <c r="CD253" s="295"/>
      <c r="CE253" s="295"/>
      <c r="CF253" s="295"/>
      <c r="CG253" s="295"/>
      <c r="CH253" s="295"/>
      <c r="CI253" s="294">
        <f t="shared" si="24"/>
        <v>951247.5399999996</v>
      </c>
      <c r="CJ253" s="295"/>
      <c r="CK253" s="295"/>
      <c r="CL253" s="295"/>
      <c r="CM253" s="295"/>
      <c r="CN253" s="295"/>
      <c r="CO253" s="295"/>
      <c r="CP253" s="295"/>
      <c r="CQ253" s="295"/>
      <c r="CR253" s="295"/>
      <c r="CS253" s="295"/>
      <c r="CT253" s="296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51" customHeight="1">
      <c r="A254" s="401" t="s">
        <v>472</v>
      </c>
      <c r="B254" s="402"/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  <c r="Y254" s="402"/>
      <c r="Z254" s="402"/>
      <c r="AA254" s="402"/>
      <c r="AB254" s="402"/>
      <c r="AC254" s="402"/>
      <c r="AD254" s="402"/>
      <c r="AE254" s="402"/>
      <c r="AF254" s="402"/>
      <c r="AG254" s="402"/>
      <c r="AH254" s="402"/>
      <c r="AI254" s="402"/>
      <c r="AJ254" s="249" t="s">
        <v>32</v>
      </c>
      <c r="AK254" s="249"/>
      <c r="AL254" s="249"/>
      <c r="AM254" s="65"/>
      <c r="AN254" s="65"/>
      <c r="AO254" s="65"/>
      <c r="AP254" s="308" t="s">
        <v>275</v>
      </c>
      <c r="AQ254" s="309"/>
      <c r="AR254" s="309"/>
      <c r="AS254" s="309"/>
      <c r="AT254" s="309"/>
      <c r="AU254" s="309"/>
      <c r="AV254" s="309"/>
      <c r="AW254" s="309"/>
      <c r="AX254" s="309"/>
      <c r="AY254" s="309"/>
      <c r="AZ254" s="309"/>
      <c r="BA254" s="310"/>
      <c r="BB254" s="63"/>
      <c r="BC254" s="63"/>
      <c r="BD254" s="63"/>
      <c r="BE254" s="63"/>
      <c r="BF254" s="63"/>
      <c r="BG254" s="63"/>
      <c r="BH254" s="242">
        <f>BH255+BH287</f>
        <v>3833900</v>
      </c>
      <c r="BI254" s="243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242">
        <f>BU255+BU287</f>
        <v>2882652.4600000004</v>
      </c>
      <c r="BV254" s="252"/>
      <c r="BW254" s="252"/>
      <c r="BX254" s="252"/>
      <c r="BY254" s="252"/>
      <c r="BZ254" s="252"/>
      <c r="CA254" s="252"/>
      <c r="CB254" s="252"/>
      <c r="CC254" s="252"/>
      <c r="CD254" s="252"/>
      <c r="CE254" s="252"/>
      <c r="CF254" s="252"/>
      <c r="CG254" s="252"/>
      <c r="CH254" s="252"/>
      <c r="CI254" s="242">
        <f t="shared" si="24"/>
        <v>951247.5399999996</v>
      </c>
      <c r="CJ254" s="252"/>
      <c r="CK254" s="252"/>
      <c r="CL254" s="252"/>
      <c r="CM254" s="252"/>
      <c r="CN254" s="252"/>
      <c r="CO254" s="252"/>
      <c r="CP254" s="252"/>
      <c r="CQ254" s="252"/>
      <c r="CR254" s="252"/>
      <c r="CS254" s="252"/>
      <c r="CT254" s="254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59.25" customHeight="1">
      <c r="A255" s="403" t="s">
        <v>473</v>
      </c>
      <c r="B255" s="404"/>
      <c r="C255" s="404"/>
      <c r="D255" s="404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4"/>
      <c r="AE255" s="404"/>
      <c r="AF255" s="404"/>
      <c r="AG255" s="404"/>
      <c r="AH255" s="404"/>
      <c r="AI255" s="404"/>
      <c r="AJ255" s="262" t="s">
        <v>32</v>
      </c>
      <c r="AK255" s="262"/>
      <c r="AL255" s="262"/>
      <c r="AM255" s="110"/>
      <c r="AN255" s="110"/>
      <c r="AO255" s="110"/>
      <c r="AP255" s="412" t="s">
        <v>474</v>
      </c>
      <c r="AQ255" s="413"/>
      <c r="AR255" s="413"/>
      <c r="AS255" s="413"/>
      <c r="AT255" s="413"/>
      <c r="AU255" s="413"/>
      <c r="AV255" s="413"/>
      <c r="AW255" s="413"/>
      <c r="AX255" s="413"/>
      <c r="AY255" s="413"/>
      <c r="AZ255" s="413"/>
      <c r="BA255" s="414"/>
      <c r="BB255" s="111"/>
      <c r="BC255" s="111"/>
      <c r="BD255" s="111"/>
      <c r="BE255" s="111"/>
      <c r="BF255" s="111"/>
      <c r="BG255" s="111"/>
      <c r="BH255" s="246">
        <f>BH256+BH265+BH270+BH281+BH284+BH261</f>
        <v>2924500</v>
      </c>
      <c r="BI255" s="348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246">
        <f>BU256+BU265+BU270+BU281+BU284+BU261</f>
        <v>2199879.0800000005</v>
      </c>
      <c r="BV255" s="247"/>
      <c r="BW255" s="247"/>
      <c r="BX255" s="247"/>
      <c r="BY255" s="247"/>
      <c r="BZ255" s="247"/>
      <c r="CA255" s="247"/>
      <c r="CB255" s="247"/>
      <c r="CC255" s="247"/>
      <c r="CD255" s="247"/>
      <c r="CE255" s="247"/>
      <c r="CF255" s="247"/>
      <c r="CG255" s="247"/>
      <c r="CH255" s="247"/>
      <c r="CI255" s="246">
        <f t="shared" si="24"/>
        <v>724620.9199999995</v>
      </c>
      <c r="CJ255" s="247"/>
      <c r="CK255" s="247"/>
      <c r="CL255" s="247"/>
      <c r="CM255" s="247"/>
      <c r="CN255" s="247"/>
      <c r="CO255" s="247"/>
      <c r="CP255" s="247"/>
      <c r="CQ255" s="247"/>
      <c r="CR255" s="247"/>
      <c r="CS255" s="247"/>
      <c r="CT255" s="248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85" customFormat="1" ht="33" customHeight="1">
      <c r="A256" s="224" t="s">
        <v>304</v>
      </c>
      <c r="B256" s="225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60" t="s">
        <v>32</v>
      </c>
      <c r="AK256" s="260"/>
      <c r="AL256" s="260"/>
      <c r="AM256" s="30"/>
      <c r="AN256" s="30"/>
      <c r="AO256" s="30"/>
      <c r="AP256" s="212" t="s">
        <v>475</v>
      </c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4"/>
      <c r="BB256" s="31"/>
      <c r="BC256" s="31"/>
      <c r="BD256" s="31"/>
      <c r="BE256" s="31"/>
      <c r="BF256" s="31"/>
      <c r="BG256" s="31"/>
      <c r="BH256" s="215">
        <f>BH257</f>
        <v>2082900</v>
      </c>
      <c r="BI256" s="216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215">
        <f>BU257</f>
        <v>1550366.6800000002</v>
      </c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5">
        <f t="shared" si="24"/>
        <v>532533.3199999998</v>
      </c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8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</row>
    <row r="257" spans="1:188" s="24" customFormat="1" ht="18" customHeight="1">
      <c r="A257" s="222" t="s">
        <v>132</v>
      </c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158" t="s">
        <v>32</v>
      </c>
      <c r="AK257" s="158"/>
      <c r="AL257" s="158"/>
      <c r="AM257" s="19"/>
      <c r="AN257" s="19"/>
      <c r="AO257" s="19"/>
      <c r="AP257" s="206" t="s">
        <v>476</v>
      </c>
      <c r="AQ257" s="207"/>
      <c r="AR257" s="207"/>
      <c r="AS257" s="207"/>
      <c r="AT257" s="207"/>
      <c r="AU257" s="207"/>
      <c r="AV257" s="207"/>
      <c r="AW257" s="207"/>
      <c r="AX257" s="207"/>
      <c r="AY257" s="207"/>
      <c r="AZ257" s="207"/>
      <c r="BA257" s="208"/>
      <c r="BB257" s="28"/>
      <c r="BC257" s="28"/>
      <c r="BD257" s="28"/>
      <c r="BE257" s="28"/>
      <c r="BF257" s="28"/>
      <c r="BG257" s="28"/>
      <c r="BH257" s="209">
        <f>BH258</f>
        <v>2082900</v>
      </c>
      <c r="BI257" s="221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9">
        <f>BU258</f>
        <v>1550366.6800000002</v>
      </c>
      <c r="BV257" s="210"/>
      <c r="BW257" s="210"/>
      <c r="BX257" s="210"/>
      <c r="BY257" s="210"/>
      <c r="BZ257" s="210"/>
      <c r="CA257" s="210"/>
      <c r="CB257" s="210"/>
      <c r="CC257" s="210"/>
      <c r="CD257" s="210"/>
      <c r="CE257" s="210"/>
      <c r="CF257" s="210"/>
      <c r="CG257" s="210"/>
      <c r="CH257" s="210"/>
      <c r="CI257" s="209">
        <f t="shared" si="24"/>
        <v>532533.3199999998</v>
      </c>
      <c r="CJ257" s="210"/>
      <c r="CK257" s="210"/>
      <c r="CL257" s="210"/>
      <c r="CM257" s="210"/>
      <c r="CN257" s="210"/>
      <c r="CO257" s="210"/>
      <c r="CP257" s="210"/>
      <c r="CQ257" s="210"/>
      <c r="CR257" s="210"/>
      <c r="CS257" s="210"/>
      <c r="CT257" s="21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24.75" customHeight="1">
      <c r="A258" s="281" t="s">
        <v>133</v>
      </c>
      <c r="B258" s="282"/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82"/>
      <c r="N258" s="282"/>
      <c r="O258" s="282"/>
      <c r="P258" s="282"/>
      <c r="Q258" s="282"/>
      <c r="R258" s="282"/>
      <c r="S258" s="282"/>
      <c r="T258" s="282"/>
      <c r="U258" s="282"/>
      <c r="V258" s="282"/>
      <c r="W258" s="282"/>
      <c r="X258" s="282"/>
      <c r="Y258" s="282"/>
      <c r="Z258" s="282"/>
      <c r="AA258" s="282"/>
      <c r="AB258" s="282"/>
      <c r="AC258" s="282"/>
      <c r="AD258" s="282"/>
      <c r="AE258" s="282"/>
      <c r="AF258" s="282"/>
      <c r="AG258" s="282"/>
      <c r="AH258" s="282"/>
      <c r="AI258" s="282"/>
      <c r="AJ258" s="158" t="s">
        <v>32</v>
      </c>
      <c r="AK258" s="158"/>
      <c r="AL258" s="158"/>
      <c r="AM258" s="19"/>
      <c r="AN258" s="19"/>
      <c r="AO258" s="19"/>
      <c r="AP258" s="206" t="s">
        <v>477</v>
      </c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8"/>
      <c r="BB258" s="28"/>
      <c r="BC258" s="28"/>
      <c r="BD258" s="28"/>
      <c r="BE258" s="28"/>
      <c r="BF258" s="28"/>
      <c r="BG258" s="28"/>
      <c r="BH258" s="209">
        <f>SUM(BH259+BH260)</f>
        <v>2082900</v>
      </c>
      <c r="BI258" s="221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09">
        <f>SUM(BU259+BU260)</f>
        <v>1550366.6800000002</v>
      </c>
      <c r="BV258" s="210"/>
      <c r="BW258" s="210"/>
      <c r="BX258" s="210"/>
      <c r="BY258" s="210"/>
      <c r="BZ258" s="210"/>
      <c r="CA258" s="210"/>
      <c r="CB258" s="210"/>
      <c r="CC258" s="210"/>
      <c r="CD258" s="210"/>
      <c r="CE258" s="210"/>
      <c r="CF258" s="210"/>
      <c r="CG258" s="210"/>
      <c r="CH258" s="210"/>
      <c r="CI258" s="209">
        <f t="shared" si="24"/>
        <v>532533.3199999998</v>
      </c>
      <c r="CJ258" s="210"/>
      <c r="CK258" s="210"/>
      <c r="CL258" s="210"/>
      <c r="CM258" s="210"/>
      <c r="CN258" s="210"/>
      <c r="CO258" s="210"/>
      <c r="CP258" s="210"/>
      <c r="CQ258" s="210"/>
      <c r="CR258" s="210"/>
      <c r="CS258" s="210"/>
      <c r="CT258" s="21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24" customFormat="1" ht="17.25" customHeight="1">
      <c r="A259" s="222" t="s">
        <v>134</v>
      </c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158" t="s">
        <v>32</v>
      </c>
      <c r="AK259" s="158"/>
      <c r="AL259" s="158"/>
      <c r="AM259" s="19"/>
      <c r="AN259" s="19"/>
      <c r="AO259" s="19"/>
      <c r="AP259" s="206" t="s">
        <v>478</v>
      </c>
      <c r="AQ259" s="207"/>
      <c r="AR259" s="207"/>
      <c r="AS259" s="207"/>
      <c r="AT259" s="207"/>
      <c r="AU259" s="207"/>
      <c r="AV259" s="207"/>
      <c r="AW259" s="207"/>
      <c r="AX259" s="207"/>
      <c r="AY259" s="207"/>
      <c r="AZ259" s="207"/>
      <c r="BA259" s="208"/>
      <c r="BB259" s="28"/>
      <c r="BC259" s="28"/>
      <c r="BD259" s="28"/>
      <c r="BE259" s="28"/>
      <c r="BF259" s="28"/>
      <c r="BG259" s="28"/>
      <c r="BH259" s="209">
        <v>1609300</v>
      </c>
      <c r="BI259" s="221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09">
        <v>1201571.07</v>
      </c>
      <c r="BV259" s="210"/>
      <c r="BW259" s="210"/>
      <c r="BX259" s="210"/>
      <c r="BY259" s="210"/>
      <c r="BZ259" s="210"/>
      <c r="CA259" s="210"/>
      <c r="CB259" s="210"/>
      <c r="CC259" s="210"/>
      <c r="CD259" s="210"/>
      <c r="CE259" s="210"/>
      <c r="CF259" s="210"/>
      <c r="CG259" s="210"/>
      <c r="CH259" s="210"/>
      <c r="CI259" s="209">
        <f t="shared" si="24"/>
        <v>407728.92999999993</v>
      </c>
      <c r="CJ259" s="210"/>
      <c r="CK259" s="210"/>
      <c r="CL259" s="210"/>
      <c r="CM259" s="210"/>
      <c r="CN259" s="210"/>
      <c r="CO259" s="210"/>
      <c r="CP259" s="210"/>
      <c r="CQ259" s="210"/>
      <c r="CR259" s="210"/>
      <c r="CS259" s="210"/>
      <c r="CT259" s="21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5.5" customHeight="1">
      <c r="A260" s="219" t="s">
        <v>136</v>
      </c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158" t="s">
        <v>32</v>
      </c>
      <c r="AK260" s="158"/>
      <c r="AL260" s="158"/>
      <c r="AM260" s="19"/>
      <c r="AN260" s="19"/>
      <c r="AO260" s="19"/>
      <c r="AP260" s="206" t="s">
        <v>479</v>
      </c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8"/>
      <c r="BB260" s="28"/>
      <c r="BC260" s="28"/>
      <c r="BD260" s="28"/>
      <c r="BE260" s="28"/>
      <c r="BF260" s="28"/>
      <c r="BG260" s="28"/>
      <c r="BH260" s="209">
        <v>473600</v>
      </c>
      <c r="BI260" s="221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09">
        <v>348795.61</v>
      </c>
      <c r="BV260" s="210"/>
      <c r="BW260" s="210"/>
      <c r="BX260" s="210"/>
      <c r="BY260" s="210"/>
      <c r="BZ260" s="210"/>
      <c r="CA260" s="210"/>
      <c r="CB260" s="210"/>
      <c r="CC260" s="210"/>
      <c r="CD260" s="210"/>
      <c r="CE260" s="210"/>
      <c r="CF260" s="210"/>
      <c r="CG260" s="210"/>
      <c r="CH260" s="210"/>
      <c r="CI260" s="209">
        <f t="shared" si="24"/>
        <v>124804.39000000001</v>
      </c>
      <c r="CJ260" s="210"/>
      <c r="CK260" s="210"/>
      <c r="CL260" s="210"/>
      <c r="CM260" s="210"/>
      <c r="CN260" s="210"/>
      <c r="CO260" s="210"/>
      <c r="CP260" s="210"/>
      <c r="CQ260" s="210"/>
      <c r="CR260" s="210"/>
      <c r="CS260" s="210"/>
      <c r="CT260" s="21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38.25" customHeight="1">
      <c r="A261" s="224" t="s">
        <v>314</v>
      </c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60" t="s">
        <v>32</v>
      </c>
      <c r="AK261" s="260"/>
      <c r="AL261" s="260"/>
      <c r="AM261" s="30"/>
      <c r="AN261" s="30"/>
      <c r="AO261" s="30"/>
      <c r="AP261" s="212" t="s">
        <v>654</v>
      </c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4"/>
      <c r="BB261" s="31"/>
      <c r="BC261" s="31"/>
      <c r="BD261" s="31"/>
      <c r="BE261" s="31"/>
      <c r="BF261" s="31"/>
      <c r="BG261" s="31"/>
      <c r="BH261" s="215">
        <f>BH262</f>
        <v>200</v>
      </c>
      <c r="BI261" s="216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215">
        <f>BU262</f>
        <v>18.33</v>
      </c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5">
        <f aca="true" t="shared" si="25" ref="CI261:CI266">BH261-BU261</f>
        <v>181.67000000000002</v>
      </c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8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18" customHeight="1">
      <c r="A262" s="222" t="s">
        <v>132</v>
      </c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158" t="s">
        <v>32</v>
      </c>
      <c r="AK262" s="158"/>
      <c r="AL262" s="158"/>
      <c r="AM262" s="19"/>
      <c r="AN262" s="19"/>
      <c r="AO262" s="19"/>
      <c r="AP262" s="206" t="s">
        <v>652</v>
      </c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8"/>
      <c r="BB262" s="28"/>
      <c r="BC262" s="28"/>
      <c r="BD262" s="28"/>
      <c r="BE262" s="28"/>
      <c r="BF262" s="28"/>
      <c r="BG262" s="28"/>
      <c r="BH262" s="209">
        <f>BH263</f>
        <v>200</v>
      </c>
      <c r="BI262" s="221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9">
        <f>BU263</f>
        <v>18.33</v>
      </c>
      <c r="BV262" s="210"/>
      <c r="BW262" s="210"/>
      <c r="BX262" s="210"/>
      <c r="BY262" s="210"/>
      <c r="BZ262" s="210"/>
      <c r="CA262" s="210"/>
      <c r="CB262" s="210"/>
      <c r="CC262" s="210"/>
      <c r="CD262" s="210"/>
      <c r="CE262" s="210"/>
      <c r="CF262" s="210"/>
      <c r="CG262" s="210"/>
      <c r="CH262" s="210"/>
      <c r="CI262" s="209">
        <f t="shared" si="25"/>
        <v>181.67000000000002</v>
      </c>
      <c r="CJ262" s="210"/>
      <c r="CK262" s="210"/>
      <c r="CL262" s="210"/>
      <c r="CM262" s="210"/>
      <c r="CN262" s="210"/>
      <c r="CO262" s="210"/>
      <c r="CP262" s="210"/>
      <c r="CQ262" s="210"/>
      <c r="CR262" s="210"/>
      <c r="CS262" s="210"/>
      <c r="CT262" s="21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24.75" customHeight="1">
      <c r="A263" s="281" t="s">
        <v>133</v>
      </c>
      <c r="B263" s="282"/>
      <c r="C263" s="282"/>
      <c r="D263" s="282"/>
      <c r="E263" s="282"/>
      <c r="F263" s="282"/>
      <c r="G263" s="282"/>
      <c r="H263" s="282"/>
      <c r="I263" s="282"/>
      <c r="J263" s="282"/>
      <c r="K263" s="282"/>
      <c r="L263" s="282"/>
      <c r="M263" s="282"/>
      <c r="N263" s="282"/>
      <c r="O263" s="282"/>
      <c r="P263" s="282"/>
      <c r="Q263" s="282"/>
      <c r="R263" s="282"/>
      <c r="S263" s="282"/>
      <c r="T263" s="282"/>
      <c r="U263" s="282"/>
      <c r="V263" s="282"/>
      <c r="W263" s="282"/>
      <c r="X263" s="282"/>
      <c r="Y263" s="282"/>
      <c r="Z263" s="282"/>
      <c r="AA263" s="282"/>
      <c r="AB263" s="282"/>
      <c r="AC263" s="282"/>
      <c r="AD263" s="282"/>
      <c r="AE263" s="282"/>
      <c r="AF263" s="282"/>
      <c r="AG263" s="282"/>
      <c r="AH263" s="282"/>
      <c r="AI263" s="282"/>
      <c r="AJ263" s="158" t="s">
        <v>32</v>
      </c>
      <c r="AK263" s="158"/>
      <c r="AL263" s="158"/>
      <c r="AM263" s="19"/>
      <c r="AN263" s="19"/>
      <c r="AO263" s="19"/>
      <c r="AP263" s="206" t="s">
        <v>651</v>
      </c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8"/>
      <c r="BB263" s="28"/>
      <c r="BC263" s="28"/>
      <c r="BD263" s="28"/>
      <c r="BE263" s="28"/>
      <c r="BF263" s="28"/>
      <c r="BG263" s="28"/>
      <c r="BH263" s="209">
        <f>BH264</f>
        <v>200</v>
      </c>
      <c r="BI263" s="221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09">
        <f>BU264</f>
        <v>18.33</v>
      </c>
      <c r="BV263" s="210"/>
      <c r="BW263" s="210"/>
      <c r="BX263" s="210"/>
      <c r="BY263" s="210"/>
      <c r="BZ263" s="210"/>
      <c r="CA263" s="210"/>
      <c r="CB263" s="210"/>
      <c r="CC263" s="210"/>
      <c r="CD263" s="210"/>
      <c r="CE263" s="210"/>
      <c r="CF263" s="210"/>
      <c r="CG263" s="210"/>
      <c r="CH263" s="210"/>
      <c r="CI263" s="209">
        <f t="shared" si="25"/>
        <v>181.67000000000002</v>
      </c>
      <c r="CJ263" s="210"/>
      <c r="CK263" s="210"/>
      <c r="CL263" s="210"/>
      <c r="CM263" s="210"/>
      <c r="CN263" s="210"/>
      <c r="CO263" s="210"/>
      <c r="CP263" s="210"/>
      <c r="CQ263" s="210"/>
      <c r="CR263" s="210"/>
      <c r="CS263" s="210"/>
      <c r="CT263" s="21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17.25" customHeight="1">
      <c r="A264" s="222" t="s">
        <v>135</v>
      </c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158" t="s">
        <v>32</v>
      </c>
      <c r="AK264" s="158"/>
      <c r="AL264" s="158"/>
      <c r="AM264" s="19"/>
      <c r="AN264" s="19"/>
      <c r="AO264" s="19"/>
      <c r="AP264" s="206" t="s">
        <v>653</v>
      </c>
      <c r="AQ264" s="207"/>
      <c r="AR264" s="207"/>
      <c r="AS264" s="207"/>
      <c r="AT264" s="207"/>
      <c r="AU264" s="207"/>
      <c r="AV264" s="207"/>
      <c r="AW264" s="207"/>
      <c r="AX264" s="207"/>
      <c r="AY264" s="207"/>
      <c r="AZ264" s="207"/>
      <c r="BA264" s="208"/>
      <c r="BB264" s="28"/>
      <c r="BC264" s="28"/>
      <c r="BD264" s="28"/>
      <c r="BE264" s="28"/>
      <c r="BF264" s="28"/>
      <c r="BG264" s="28"/>
      <c r="BH264" s="209">
        <v>200</v>
      </c>
      <c r="BI264" s="221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09">
        <v>18.33</v>
      </c>
      <c r="BV264" s="210"/>
      <c r="BW264" s="210"/>
      <c r="BX264" s="210"/>
      <c r="BY264" s="210"/>
      <c r="BZ264" s="210"/>
      <c r="CA264" s="210"/>
      <c r="CB264" s="210"/>
      <c r="CC264" s="210"/>
      <c r="CD264" s="210"/>
      <c r="CE264" s="210"/>
      <c r="CF264" s="210"/>
      <c r="CG264" s="210"/>
      <c r="CH264" s="210"/>
      <c r="CI264" s="209">
        <f t="shared" si="25"/>
        <v>181.67000000000002</v>
      </c>
      <c r="CJ264" s="210"/>
      <c r="CK264" s="210"/>
      <c r="CL264" s="210"/>
      <c r="CM264" s="210"/>
      <c r="CN264" s="210"/>
      <c r="CO264" s="210"/>
      <c r="CP264" s="210"/>
      <c r="CQ264" s="210"/>
      <c r="CR264" s="210"/>
      <c r="CS264" s="210"/>
      <c r="CT264" s="21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85" customFormat="1" ht="42.75" customHeight="1">
      <c r="A265" s="224" t="s">
        <v>480</v>
      </c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60" t="s">
        <v>32</v>
      </c>
      <c r="AK265" s="260"/>
      <c r="AL265" s="260"/>
      <c r="AM265" s="30"/>
      <c r="AN265" s="30"/>
      <c r="AO265" s="30"/>
      <c r="AP265" s="212" t="s">
        <v>481</v>
      </c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4"/>
      <c r="BB265" s="31"/>
      <c r="BC265" s="31"/>
      <c r="BD265" s="31"/>
      <c r="BE265" s="31"/>
      <c r="BF265" s="31"/>
      <c r="BG265" s="31"/>
      <c r="BH265" s="215">
        <f>BH266</f>
        <v>42000</v>
      </c>
      <c r="BI265" s="216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215">
        <f>BU266</f>
        <v>7099.3</v>
      </c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5">
        <f t="shared" si="25"/>
        <v>34900.7</v>
      </c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8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84"/>
      <c r="GD265" s="84"/>
      <c r="GE265" s="84"/>
      <c r="GF265" s="84"/>
    </row>
    <row r="266" spans="1:188" s="24" customFormat="1" ht="25.5" customHeight="1">
      <c r="A266" s="219" t="s">
        <v>149</v>
      </c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158" t="s">
        <v>32</v>
      </c>
      <c r="AK266" s="158"/>
      <c r="AL266" s="158"/>
      <c r="AM266" s="19"/>
      <c r="AN266" s="19"/>
      <c r="AO266" s="19"/>
      <c r="AP266" s="206" t="s">
        <v>482</v>
      </c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8"/>
      <c r="BB266" s="28"/>
      <c r="BC266" s="28"/>
      <c r="BD266" s="28"/>
      <c r="BE266" s="28"/>
      <c r="BF266" s="28"/>
      <c r="BG266" s="28"/>
      <c r="BH266" s="209">
        <f>BH267</f>
        <v>42000</v>
      </c>
      <c r="BI266" s="221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09">
        <f>BU267</f>
        <v>7099.3</v>
      </c>
      <c r="BV266" s="210"/>
      <c r="BW266" s="210"/>
      <c r="BX266" s="210"/>
      <c r="BY266" s="210"/>
      <c r="BZ266" s="210"/>
      <c r="CA266" s="210"/>
      <c r="CB266" s="210"/>
      <c r="CC266" s="210"/>
      <c r="CD266" s="210"/>
      <c r="CE266" s="210"/>
      <c r="CF266" s="210"/>
      <c r="CG266" s="210"/>
      <c r="CH266" s="210"/>
      <c r="CI266" s="209">
        <f t="shared" si="25"/>
        <v>34900.7</v>
      </c>
      <c r="CJ266" s="210"/>
      <c r="CK266" s="210"/>
      <c r="CL266" s="210"/>
      <c r="CM266" s="210"/>
      <c r="CN266" s="210"/>
      <c r="CO266" s="210"/>
      <c r="CP266" s="210"/>
      <c r="CQ266" s="210"/>
      <c r="CR266" s="210"/>
      <c r="CS266" s="210"/>
      <c r="CT266" s="21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24" customFormat="1" ht="18" customHeight="1">
      <c r="A267" s="222" t="s">
        <v>221</v>
      </c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158" t="s">
        <v>32</v>
      </c>
      <c r="AK267" s="158"/>
      <c r="AL267" s="158"/>
      <c r="AM267" s="19"/>
      <c r="AN267" s="19"/>
      <c r="AO267" s="19"/>
      <c r="AP267" s="206" t="s">
        <v>483</v>
      </c>
      <c r="AQ267" s="207"/>
      <c r="AR267" s="207"/>
      <c r="AS267" s="207"/>
      <c r="AT267" s="207"/>
      <c r="AU267" s="207"/>
      <c r="AV267" s="207"/>
      <c r="AW267" s="207"/>
      <c r="AX267" s="207"/>
      <c r="AY267" s="207"/>
      <c r="AZ267" s="207"/>
      <c r="BA267" s="208"/>
      <c r="BB267" s="28"/>
      <c r="BC267" s="28"/>
      <c r="BD267" s="28"/>
      <c r="BE267" s="28"/>
      <c r="BF267" s="28"/>
      <c r="BG267" s="28"/>
      <c r="BH267" s="209">
        <f>BH268+BH269</f>
        <v>42000</v>
      </c>
      <c r="BI267" s="221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9">
        <f>BU268+BU269</f>
        <v>7099.3</v>
      </c>
      <c r="BV267" s="210"/>
      <c r="BW267" s="210"/>
      <c r="BX267" s="210"/>
      <c r="BY267" s="210"/>
      <c r="BZ267" s="210"/>
      <c r="CA267" s="210"/>
      <c r="CB267" s="210"/>
      <c r="CC267" s="210"/>
      <c r="CD267" s="210"/>
      <c r="CE267" s="210"/>
      <c r="CF267" s="210"/>
      <c r="CG267" s="210"/>
      <c r="CH267" s="210"/>
      <c r="CI267" s="209">
        <f aca="true" t="shared" si="26" ref="CI267:CI281">BH267-BU267</f>
        <v>34900.7</v>
      </c>
      <c r="CJ267" s="210"/>
      <c r="CK267" s="210"/>
      <c r="CL267" s="210"/>
      <c r="CM267" s="210"/>
      <c r="CN267" s="210"/>
      <c r="CO267" s="210"/>
      <c r="CP267" s="210"/>
      <c r="CQ267" s="210"/>
      <c r="CR267" s="210"/>
      <c r="CS267" s="210"/>
      <c r="CT267" s="21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24" customFormat="1" ht="18" customHeight="1">
      <c r="A268" s="275" t="s">
        <v>142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158" t="s">
        <v>32</v>
      </c>
      <c r="AK268" s="158"/>
      <c r="AL268" s="158"/>
      <c r="AM268" s="158"/>
      <c r="AN268" s="158"/>
      <c r="AO268" s="158"/>
      <c r="AP268" s="206" t="s">
        <v>484</v>
      </c>
      <c r="AQ268" s="207"/>
      <c r="AR268" s="207"/>
      <c r="AS268" s="207"/>
      <c r="AT268" s="207"/>
      <c r="AU268" s="207"/>
      <c r="AV268" s="207"/>
      <c r="AW268" s="207"/>
      <c r="AX268" s="207"/>
      <c r="AY268" s="207"/>
      <c r="AZ268" s="207"/>
      <c r="BA268" s="208"/>
      <c r="BB268" s="28"/>
      <c r="BC268" s="28"/>
      <c r="BD268" s="28"/>
      <c r="BE268" s="28"/>
      <c r="BF268" s="28"/>
      <c r="BG268" s="28"/>
      <c r="BH268" s="279">
        <v>2000</v>
      </c>
      <c r="BI268" s="280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79">
        <v>1736.3</v>
      </c>
      <c r="BV268" s="374"/>
      <c r="BW268" s="374"/>
      <c r="BX268" s="374"/>
      <c r="BY268" s="374"/>
      <c r="BZ268" s="374"/>
      <c r="CA268" s="374"/>
      <c r="CB268" s="374"/>
      <c r="CC268" s="374"/>
      <c r="CD268" s="374"/>
      <c r="CE268" s="374"/>
      <c r="CF268" s="374"/>
      <c r="CG268" s="374"/>
      <c r="CH268" s="374"/>
      <c r="CI268" s="209">
        <f t="shared" si="26"/>
        <v>263.70000000000005</v>
      </c>
      <c r="CJ268" s="210"/>
      <c r="CK268" s="210"/>
      <c r="CL268" s="210"/>
      <c r="CM268" s="210"/>
      <c r="CN268" s="210"/>
      <c r="CO268" s="210"/>
      <c r="CP268" s="210"/>
      <c r="CQ268" s="210"/>
      <c r="CR268" s="210"/>
      <c r="CS268" s="210"/>
      <c r="CT268" s="21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24" customFormat="1" ht="18" customHeight="1">
      <c r="A269" s="275" t="s">
        <v>137</v>
      </c>
      <c r="B269" s="276"/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276"/>
      <c r="AD269" s="276"/>
      <c r="AE269" s="276"/>
      <c r="AF269" s="276"/>
      <c r="AG269" s="276"/>
      <c r="AH269" s="276"/>
      <c r="AI269" s="276"/>
      <c r="AJ269" s="158" t="s">
        <v>32</v>
      </c>
      <c r="AK269" s="158"/>
      <c r="AL269" s="158"/>
      <c r="AM269" s="158"/>
      <c r="AN269" s="158"/>
      <c r="AO269" s="158"/>
      <c r="AP269" s="206" t="s">
        <v>485</v>
      </c>
      <c r="AQ269" s="207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8"/>
      <c r="BB269" s="28"/>
      <c r="BC269" s="28"/>
      <c r="BD269" s="28"/>
      <c r="BE269" s="28"/>
      <c r="BF269" s="28"/>
      <c r="BG269" s="28"/>
      <c r="BH269" s="228">
        <v>40000</v>
      </c>
      <c r="BI269" s="2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28">
        <v>5363</v>
      </c>
      <c r="BV269" s="313"/>
      <c r="BW269" s="313"/>
      <c r="BX269" s="313"/>
      <c r="BY269" s="313"/>
      <c r="BZ269" s="313"/>
      <c r="CA269" s="313"/>
      <c r="CB269" s="313"/>
      <c r="CC269" s="313"/>
      <c r="CD269" s="313"/>
      <c r="CE269" s="313"/>
      <c r="CF269" s="313"/>
      <c r="CG269" s="313"/>
      <c r="CH269" s="313"/>
      <c r="CI269" s="209">
        <f t="shared" si="26"/>
        <v>34637</v>
      </c>
      <c r="CJ269" s="210"/>
      <c r="CK269" s="210"/>
      <c r="CL269" s="210"/>
      <c r="CM269" s="210"/>
      <c r="CN269" s="210"/>
      <c r="CO269" s="210"/>
      <c r="CP269" s="210"/>
      <c r="CQ269" s="210"/>
      <c r="CR269" s="210"/>
      <c r="CS269" s="210"/>
      <c r="CT269" s="21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85" customFormat="1" ht="36.75" customHeight="1">
      <c r="A270" s="371" t="s">
        <v>322</v>
      </c>
      <c r="B270" s="372"/>
      <c r="C270" s="372"/>
      <c r="D270" s="372"/>
      <c r="E270" s="372"/>
      <c r="F270" s="372"/>
      <c r="G270" s="372"/>
      <c r="H270" s="372"/>
      <c r="I270" s="372"/>
      <c r="J270" s="372"/>
      <c r="K270" s="372"/>
      <c r="L270" s="372"/>
      <c r="M270" s="372"/>
      <c r="N270" s="372"/>
      <c r="O270" s="372"/>
      <c r="P270" s="372"/>
      <c r="Q270" s="372"/>
      <c r="R270" s="372"/>
      <c r="S270" s="372"/>
      <c r="T270" s="372"/>
      <c r="U270" s="372"/>
      <c r="V270" s="372"/>
      <c r="W270" s="372"/>
      <c r="X270" s="372"/>
      <c r="Y270" s="372"/>
      <c r="Z270" s="372"/>
      <c r="AA270" s="372"/>
      <c r="AB270" s="372"/>
      <c r="AC270" s="372"/>
      <c r="AD270" s="372"/>
      <c r="AE270" s="372"/>
      <c r="AF270" s="372"/>
      <c r="AG270" s="372"/>
      <c r="AH270" s="372"/>
      <c r="AI270" s="372"/>
      <c r="AJ270" s="260" t="s">
        <v>32</v>
      </c>
      <c r="AK270" s="260"/>
      <c r="AL270" s="260"/>
      <c r="AM270" s="260"/>
      <c r="AN270" s="260"/>
      <c r="AO270" s="260"/>
      <c r="AP270" s="212" t="s">
        <v>486</v>
      </c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4"/>
      <c r="BB270" s="31"/>
      <c r="BC270" s="31"/>
      <c r="BD270" s="31"/>
      <c r="BE270" s="31"/>
      <c r="BF270" s="31"/>
      <c r="BG270" s="31"/>
      <c r="BH270" s="311">
        <f>BH271+BH278</f>
        <v>782700</v>
      </c>
      <c r="BI270" s="31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11">
        <f>BU271+BU278</f>
        <v>641438.21</v>
      </c>
      <c r="BV270" s="316"/>
      <c r="BW270" s="316"/>
      <c r="BX270" s="316"/>
      <c r="BY270" s="316"/>
      <c r="BZ270" s="316"/>
      <c r="CA270" s="316"/>
      <c r="CB270" s="316"/>
      <c r="CC270" s="316"/>
      <c r="CD270" s="316"/>
      <c r="CE270" s="316"/>
      <c r="CF270" s="316"/>
      <c r="CG270" s="316"/>
      <c r="CH270" s="316"/>
      <c r="CI270" s="215">
        <f t="shared" si="26"/>
        <v>141261.79000000004</v>
      </c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8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84"/>
      <c r="GD270" s="84"/>
      <c r="GE270" s="84"/>
      <c r="GF270" s="84"/>
    </row>
    <row r="271" spans="1:188" s="24" customFormat="1" ht="26.25" customHeight="1">
      <c r="A271" s="226" t="s">
        <v>149</v>
      </c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  <c r="AA271" s="227"/>
      <c r="AB271" s="227"/>
      <c r="AC271" s="227"/>
      <c r="AD271" s="227"/>
      <c r="AE271" s="227"/>
      <c r="AF271" s="227"/>
      <c r="AG271" s="227"/>
      <c r="AH271" s="227"/>
      <c r="AI271" s="227"/>
      <c r="AJ271" s="158" t="s">
        <v>32</v>
      </c>
      <c r="AK271" s="158"/>
      <c r="AL271" s="158"/>
      <c r="AM271" s="158"/>
      <c r="AN271" s="158"/>
      <c r="AO271" s="158"/>
      <c r="AP271" s="206" t="s">
        <v>487</v>
      </c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8"/>
      <c r="BB271" s="28"/>
      <c r="BC271" s="28"/>
      <c r="BD271" s="28"/>
      <c r="BE271" s="28"/>
      <c r="BF271" s="28"/>
      <c r="BG271" s="28"/>
      <c r="BH271" s="228">
        <f>BH272+BH277</f>
        <v>543600</v>
      </c>
      <c r="BI271" s="2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28">
        <f>BU272+BU277</f>
        <v>471921.21</v>
      </c>
      <c r="BV271" s="313"/>
      <c r="BW271" s="313"/>
      <c r="BX271" s="313"/>
      <c r="BY271" s="313"/>
      <c r="BZ271" s="313"/>
      <c r="CA271" s="313"/>
      <c r="CB271" s="313"/>
      <c r="CC271" s="313"/>
      <c r="CD271" s="313"/>
      <c r="CE271" s="313"/>
      <c r="CF271" s="313"/>
      <c r="CG271" s="313"/>
      <c r="CH271" s="313"/>
      <c r="CI271" s="209">
        <f t="shared" si="26"/>
        <v>71678.78999999998</v>
      </c>
      <c r="CJ271" s="210"/>
      <c r="CK271" s="210"/>
      <c r="CL271" s="210"/>
      <c r="CM271" s="210"/>
      <c r="CN271" s="210"/>
      <c r="CO271" s="210"/>
      <c r="CP271" s="210"/>
      <c r="CQ271" s="210"/>
      <c r="CR271" s="210"/>
      <c r="CS271" s="210"/>
      <c r="CT271" s="21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24" customFormat="1" ht="26.25" customHeight="1">
      <c r="A272" s="226" t="s">
        <v>221</v>
      </c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  <c r="AB272" s="227"/>
      <c r="AC272" s="227"/>
      <c r="AD272" s="227"/>
      <c r="AE272" s="227"/>
      <c r="AF272" s="227"/>
      <c r="AG272" s="227"/>
      <c r="AH272" s="227"/>
      <c r="AI272" s="227"/>
      <c r="AJ272" s="158" t="s">
        <v>32</v>
      </c>
      <c r="AK272" s="158"/>
      <c r="AL272" s="158"/>
      <c r="AM272" s="158"/>
      <c r="AN272" s="158"/>
      <c r="AO272" s="158"/>
      <c r="AP272" s="206" t="s">
        <v>488</v>
      </c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8"/>
      <c r="BB272" s="28"/>
      <c r="BC272" s="28"/>
      <c r="BD272" s="28"/>
      <c r="BE272" s="28"/>
      <c r="BF272" s="28"/>
      <c r="BG272" s="28"/>
      <c r="BH272" s="228">
        <f>BH273+BH274+BH275+BH276</f>
        <v>523600</v>
      </c>
      <c r="BI272" s="2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28">
        <f>BU273+BU274+BU275+BU276</f>
        <v>452446.21</v>
      </c>
      <c r="BV272" s="313"/>
      <c r="BW272" s="313"/>
      <c r="BX272" s="313"/>
      <c r="BY272" s="313"/>
      <c r="BZ272" s="313"/>
      <c r="CA272" s="313"/>
      <c r="CB272" s="313"/>
      <c r="CC272" s="313"/>
      <c r="CD272" s="313"/>
      <c r="CE272" s="313"/>
      <c r="CF272" s="313"/>
      <c r="CG272" s="313"/>
      <c r="CH272" s="313"/>
      <c r="CI272" s="209">
        <f t="shared" si="26"/>
        <v>71153.78999999998</v>
      </c>
      <c r="CJ272" s="210"/>
      <c r="CK272" s="210"/>
      <c r="CL272" s="210"/>
      <c r="CM272" s="210"/>
      <c r="CN272" s="210"/>
      <c r="CO272" s="210"/>
      <c r="CP272" s="210"/>
      <c r="CQ272" s="210"/>
      <c r="CR272" s="210"/>
      <c r="CS272" s="210"/>
      <c r="CT272" s="21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24" customFormat="1" ht="26.25" customHeight="1">
      <c r="A273" s="226" t="s">
        <v>158</v>
      </c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  <c r="AA273" s="227"/>
      <c r="AB273" s="227"/>
      <c r="AC273" s="227"/>
      <c r="AD273" s="227"/>
      <c r="AE273" s="227"/>
      <c r="AF273" s="227"/>
      <c r="AG273" s="227"/>
      <c r="AH273" s="227"/>
      <c r="AI273" s="227"/>
      <c r="AJ273" s="158" t="s">
        <v>32</v>
      </c>
      <c r="AK273" s="158"/>
      <c r="AL273" s="158"/>
      <c r="AM273" s="158"/>
      <c r="AN273" s="158"/>
      <c r="AO273" s="158"/>
      <c r="AP273" s="206" t="s">
        <v>489</v>
      </c>
      <c r="AQ273" s="207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8"/>
      <c r="BB273" s="28"/>
      <c r="BC273" s="28"/>
      <c r="BD273" s="28"/>
      <c r="BE273" s="28"/>
      <c r="BF273" s="28"/>
      <c r="BG273" s="28"/>
      <c r="BH273" s="228">
        <v>0</v>
      </c>
      <c r="BI273" s="2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28">
        <v>0</v>
      </c>
      <c r="BV273" s="313"/>
      <c r="BW273" s="313"/>
      <c r="BX273" s="313"/>
      <c r="BY273" s="313"/>
      <c r="BZ273" s="313"/>
      <c r="CA273" s="313"/>
      <c r="CB273" s="313"/>
      <c r="CC273" s="313"/>
      <c r="CD273" s="313"/>
      <c r="CE273" s="313"/>
      <c r="CF273" s="313"/>
      <c r="CG273" s="313"/>
      <c r="CH273" s="313"/>
      <c r="CI273" s="209">
        <f t="shared" si="26"/>
        <v>0</v>
      </c>
      <c r="CJ273" s="210"/>
      <c r="CK273" s="210"/>
      <c r="CL273" s="210"/>
      <c r="CM273" s="210"/>
      <c r="CN273" s="210"/>
      <c r="CO273" s="210"/>
      <c r="CP273" s="210"/>
      <c r="CQ273" s="210"/>
      <c r="CR273" s="210"/>
      <c r="CS273" s="210"/>
      <c r="CT273" s="21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26.25" customHeight="1">
      <c r="A274" s="226" t="s">
        <v>143</v>
      </c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  <c r="AF274" s="227"/>
      <c r="AG274" s="227"/>
      <c r="AH274" s="227"/>
      <c r="AI274" s="227"/>
      <c r="AJ274" s="158" t="s">
        <v>32</v>
      </c>
      <c r="AK274" s="158"/>
      <c r="AL274" s="158"/>
      <c r="AM274" s="158"/>
      <c r="AN274" s="158"/>
      <c r="AO274" s="158"/>
      <c r="AP274" s="206" t="s">
        <v>490</v>
      </c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8"/>
      <c r="BB274" s="28"/>
      <c r="BC274" s="28"/>
      <c r="BD274" s="28"/>
      <c r="BE274" s="28"/>
      <c r="BF274" s="28"/>
      <c r="BG274" s="28"/>
      <c r="BH274" s="228">
        <v>324800</v>
      </c>
      <c r="BI274" s="2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28">
        <v>278540.9</v>
      </c>
      <c r="BV274" s="313"/>
      <c r="BW274" s="313"/>
      <c r="BX274" s="313"/>
      <c r="BY274" s="313"/>
      <c r="BZ274" s="313"/>
      <c r="CA274" s="313"/>
      <c r="CB274" s="313"/>
      <c r="CC274" s="313"/>
      <c r="CD274" s="313"/>
      <c r="CE274" s="313"/>
      <c r="CF274" s="313"/>
      <c r="CG274" s="313"/>
      <c r="CH274" s="313"/>
      <c r="CI274" s="209">
        <f t="shared" si="26"/>
        <v>46259.09999999998</v>
      </c>
      <c r="CJ274" s="210"/>
      <c r="CK274" s="210"/>
      <c r="CL274" s="210"/>
      <c r="CM274" s="210"/>
      <c r="CN274" s="210"/>
      <c r="CO274" s="210"/>
      <c r="CP274" s="210"/>
      <c r="CQ274" s="210"/>
      <c r="CR274" s="210"/>
      <c r="CS274" s="210"/>
      <c r="CT274" s="21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3.25" customHeight="1">
      <c r="A275" s="219" t="s">
        <v>243</v>
      </c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56"/>
      <c r="AJ275" s="158" t="s">
        <v>32</v>
      </c>
      <c r="AK275" s="158"/>
      <c r="AL275" s="158"/>
      <c r="AM275" s="19"/>
      <c r="AN275" s="19"/>
      <c r="AO275" s="19"/>
      <c r="AP275" s="206" t="s">
        <v>491</v>
      </c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8"/>
      <c r="BB275" s="28"/>
      <c r="BC275" s="28"/>
      <c r="BD275" s="28"/>
      <c r="BE275" s="28"/>
      <c r="BF275" s="28"/>
      <c r="BG275" s="28"/>
      <c r="BH275" s="209">
        <v>170800</v>
      </c>
      <c r="BI275" s="221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9">
        <v>147338.4</v>
      </c>
      <c r="BV275" s="210"/>
      <c r="BW275" s="210"/>
      <c r="BX275" s="210"/>
      <c r="BY275" s="210"/>
      <c r="BZ275" s="210"/>
      <c r="CA275" s="210"/>
      <c r="CB275" s="210"/>
      <c r="CC275" s="210"/>
      <c r="CD275" s="210"/>
      <c r="CE275" s="210"/>
      <c r="CF275" s="210"/>
      <c r="CG275" s="210"/>
      <c r="CH275" s="210"/>
      <c r="CI275" s="209">
        <f t="shared" si="26"/>
        <v>23461.600000000006</v>
      </c>
      <c r="CJ275" s="210"/>
      <c r="CK275" s="210"/>
      <c r="CL275" s="210"/>
      <c r="CM275" s="210"/>
      <c r="CN275" s="210"/>
      <c r="CO275" s="210"/>
      <c r="CP275" s="210"/>
      <c r="CQ275" s="210"/>
      <c r="CR275" s="210"/>
      <c r="CS275" s="210"/>
      <c r="CT275" s="21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18" customHeight="1">
      <c r="A276" s="222" t="s">
        <v>137</v>
      </c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158" t="s">
        <v>32</v>
      </c>
      <c r="AK276" s="158"/>
      <c r="AL276" s="158"/>
      <c r="AM276" s="19"/>
      <c r="AN276" s="19"/>
      <c r="AO276" s="19"/>
      <c r="AP276" s="206" t="s">
        <v>492</v>
      </c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8"/>
      <c r="BB276" s="28"/>
      <c r="BC276" s="28"/>
      <c r="BD276" s="28"/>
      <c r="BE276" s="28"/>
      <c r="BF276" s="28"/>
      <c r="BG276" s="28"/>
      <c r="BH276" s="209">
        <v>28000</v>
      </c>
      <c r="BI276" s="221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9">
        <v>26566.91</v>
      </c>
      <c r="BV276" s="210"/>
      <c r="BW276" s="210"/>
      <c r="BX276" s="210"/>
      <c r="BY276" s="210"/>
      <c r="BZ276" s="210"/>
      <c r="CA276" s="210"/>
      <c r="CB276" s="210"/>
      <c r="CC276" s="210"/>
      <c r="CD276" s="210"/>
      <c r="CE276" s="210"/>
      <c r="CF276" s="210"/>
      <c r="CG276" s="210"/>
      <c r="CH276" s="210"/>
      <c r="CI276" s="209">
        <f t="shared" si="26"/>
        <v>1433.0900000000001</v>
      </c>
      <c r="CJ276" s="210"/>
      <c r="CK276" s="210"/>
      <c r="CL276" s="210"/>
      <c r="CM276" s="210"/>
      <c r="CN276" s="210"/>
      <c r="CO276" s="210"/>
      <c r="CP276" s="210"/>
      <c r="CQ276" s="210"/>
      <c r="CR276" s="210"/>
      <c r="CS276" s="210"/>
      <c r="CT276" s="21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18" customHeight="1">
      <c r="A277" s="222" t="s">
        <v>148</v>
      </c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158" t="s">
        <v>32</v>
      </c>
      <c r="AK277" s="158"/>
      <c r="AL277" s="158"/>
      <c r="AM277" s="19"/>
      <c r="AN277" s="19"/>
      <c r="AO277" s="19"/>
      <c r="AP277" s="206" t="s">
        <v>493</v>
      </c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8"/>
      <c r="BB277" s="28"/>
      <c r="BC277" s="28"/>
      <c r="BD277" s="28"/>
      <c r="BE277" s="28"/>
      <c r="BF277" s="28"/>
      <c r="BG277" s="28"/>
      <c r="BH277" s="209">
        <v>20000</v>
      </c>
      <c r="BI277" s="221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9">
        <v>19475</v>
      </c>
      <c r="BV277" s="210"/>
      <c r="BW277" s="210"/>
      <c r="BX277" s="210"/>
      <c r="BY277" s="210"/>
      <c r="BZ277" s="210"/>
      <c r="CA277" s="210"/>
      <c r="CB277" s="210"/>
      <c r="CC277" s="210"/>
      <c r="CD277" s="210"/>
      <c r="CE277" s="210"/>
      <c r="CF277" s="210"/>
      <c r="CG277" s="210"/>
      <c r="CH277" s="210"/>
      <c r="CI277" s="209">
        <f t="shared" si="26"/>
        <v>525</v>
      </c>
      <c r="CJ277" s="210"/>
      <c r="CK277" s="210"/>
      <c r="CL277" s="210"/>
      <c r="CM277" s="210"/>
      <c r="CN277" s="210"/>
      <c r="CO277" s="210"/>
      <c r="CP277" s="210"/>
      <c r="CQ277" s="210"/>
      <c r="CR277" s="210"/>
      <c r="CS277" s="210"/>
      <c r="CT277" s="21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24.75" customHeight="1">
      <c r="A278" s="219" t="s">
        <v>277</v>
      </c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158" t="s">
        <v>32</v>
      </c>
      <c r="AK278" s="158"/>
      <c r="AL278" s="158"/>
      <c r="AM278" s="19"/>
      <c r="AN278" s="19"/>
      <c r="AO278" s="19"/>
      <c r="AP278" s="206" t="s">
        <v>494</v>
      </c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8"/>
      <c r="BB278" s="28"/>
      <c r="BC278" s="28"/>
      <c r="BD278" s="28"/>
      <c r="BE278" s="28"/>
      <c r="BF278" s="28"/>
      <c r="BG278" s="28"/>
      <c r="BH278" s="209">
        <f>BH279+BH280</f>
        <v>239100</v>
      </c>
      <c r="BI278" s="221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9">
        <f>BU279+BU280</f>
        <v>169517</v>
      </c>
      <c r="BV278" s="210"/>
      <c r="BW278" s="210"/>
      <c r="BX278" s="210"/>
      <c r="BY278" s="210"/>
      <c r="BZ278" s="210"/>
      <c r="CA278" s="210"/>
      <c r="CB278" s="210"/>
      <c r="CC278" s="210"/>
      <c r="CD278" s="210"/>
      <c r="CE278" s="210"/>
      <c r="CF278" s="210"/>
      <c r="CG278" s="210"/>
      <c r="CH278" s="210"/>
      <c r="CI278" s="209">
        <f t="shared" si="26"/>
        <v>69583</v>
      </c>
      <c r="CJ278" s="210"/>
      <c r="CK278" s="210"/>
      <c r="CL278" s="210"/>
      <c r="CM278" s="210"/>
      <c r="CN278" s="210"/>
      <c r="CO278" s="210"/>
      <c r="CP278" s="210"/>
      <c r="CQ278" s="210"/>
      <c r="CR278" s="210"/>
      <c r="CS278" s="210"/>
      <c r="CT278" s="21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24" customHeight="1">
      <c r="A279" s="219" t="s">
        <v>145</v>
      </c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158" t="s">
        <v>32</v>
      </c>
      <c r="AK279" s="158"/>
      <c r="AL279" s="158"/>
      <c r="AM279" s="19"/>
      <c r="AN279" s="19"/>
      <c r="AO279" s="19"/>
      <c r="AP279" s="206" t="s">
        <v>495</v>
      </c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8"/>
      <c r="BB279" s="28"/>
      <c r="BC279" s="28"/>
      <c r="BD279" s="28"/>
      <c r="BE279" s="28"/>
      <c r="BF279" s="28"/>
      <c r="BG279" s="28"/>
      <c r="BH279" s="209">
        <v>105500</v>
      </c>
      <c r="BI279" s="221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9">
        <v>105469</v>
      </c>
      <c r="BV279" s="210"/>
      <c r="BW279" s="210"/>
      <c r="BX279" s="210"/>
      <c r="BY279" s="210"/>
      <c r="BZ279" s="210"/>
      <c r="CA279" s="210"/>
      <c r="CB279" s="210"/>
      <c r="CC279" s="210"/>
      <c r="CD279" s="210"/>
      <c r="CE279" s="210"/>
      <c r="CF279" s="210"/>
      <c r="CG279" s="210"/>
      <c r="CH279" s="210"/>
      <c r="CI279" s="209">
        <f t="shared" si="26"/>
        <v>31</v>
      </c>
      <c r="CJ279" s="210"/>
      <c r="CK279" s="210"/>
      <c r="CL279" s="210"/>
      <c r="CM279" s="210"/>
      <c r="CN279" s="210"/>
      <c r="CO279" s="210"/>
      <c r="CP279" s="210"/>
      <c r="CQ279" s="210"/>
      <c r="CR279" s="210"/>
      <c r="CS279" s="210"/>
      <c r="CT279" s="21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27.75" customHeight="1">
      <c r="A280" s="219" t="s">
        <v>146</v>
      </c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158" t="s">
        <v>32</v>
      </c>
      <c r="AK280" s="158"/>
      <c r="AL280" s="158"/>
      <c r="AM280" s="19"/>
      <c r="AN280" s="19"/>
      <c r="AO280" s="19"/>
      <c r="AP280" s="206" t="s">
        <v>496</v>
      </c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8"/>
      <c r="BB280" s="28"/>
      <c r="BC280" s="28"/>
      <c r="BD280" s="28"/>
      <c r="BE280" s="28"/>
      <c r="BF280" s="28"/>
      <c r="BG280" s="28"/>
      <c r="BH280" s="209">
        <v>133600</v>
      </c>
      <c r="BI280" s="221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9">
        <v>64048</v>
      </c>
      <c r="BV280" s="210"/>
      <c r="BW280" s="210"/>
      <c r="BX280" s="210"/>
      <c r="BY280" s="210"/>
      <c r="BZ280" s="210"/>
      <c r="CA280" s="210"/>
      <c r="CB280" s="210"/>
      <c r="CC280" s="210"/>
      <c r="CD280" s="210"/>
      <c r="CE280" s="210"/>
      <c r="CF280" s="210"/>
      <c r="CG280" s="210"/>
      <c r="CH280" s="210"/>
      <c r="CI280" s="209">
        <f t="shared" si="26"/>
        <v>69552</v>
      </c>
      <c r="CJ280" s="210"/>
      <c r="CK280" s="210"/>
      <c r="CL280" s="210"/>
      <c r="CM280" s="210"/>
      <c r="CN280" s="210"/>
      <c r="CO280" s="210"/>
      <c r="CP280" s="210"/>
      <c r="CQ280" s="210"/>
      <c r="CR280" s="210"/>
      <c r="CS280" s="210"/>
      <c r="CT280" s="21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114" customFormat="1" ht="34.5" customHeight="1">
      <c r="A281" s="224" t="s">
        <v>497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60" t="s">
        <v>32</v>
      </c>
      <c r="AK281" s="260"/>
      <c r="AL281" s="260"/>
      <c r="AM281" s="30"/>
      <c r="AN281" s="30"/>
      <c r="AO281" s="30"/>
      <c r="AP281" s="212" t="s">
        <v>498</v>
      </c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4"/>
      <c r="BB281" s="31"/>
      <c r="BC281" s="31"/>
      <c r="BD281" s="31"/>
      <c r="BE281" s="31"/>
      <c r="BF281" s="31"/>
      <c r="BG281" s="31"/>
      <c r="BH281" s="215">
        <f>BH282</f>
        <v>11000</v>
      </c>
      <c r="BI281" s="216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215">
        <f>BU282</f>
        <v>0</v>
      </c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5">
        <f t="shared" si="26"/>
        <v>11000</v>
      </c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8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</row>
    <row r="282" spans="1:188" s="24" customFormat="1" ht="18" customHeight="1">
      <c r="A282" s="222" t="s">
        <v>132</v>
      </c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158" t="s">
        <v>32</v>
      </c>
      <c r="AK282" s="158"/>
      <c r="AL282" s="158"/>
      <c r="AM282" s="19"/>
      <c r="AN282" s="19"/>
      <c r="AO282" s="19"/>
      <c r="AP282" s="206" t="s">
        <v>499</v>
      </c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8"/>
      <c r="BB282" s="28"/>
      <c r="BC282" s="28"/>
      <c r="BD282" s="28"/>
      <c r="BE282" s="28"/>
      <c r="BF282" s="28"/>
      <c r="BG282" s="28"/>
      <c r="BH282" s="209">
        <f>BH283</f>
        <v>11000</v>
      </c>
      <c r="BI282" s="221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9">
        <f>BU283</f>
        <v>0</v>
      </c>
      <c r="BV282" s="210"/>
      <c r="BW282" s="210"/>
      <c r="BX282" s="210"/>
      <c r="BY282" s="210"/>
      <c r="BZ282" s="210"/>
      <c r="CA282" s="210"/>
      <c r="CB282" s="210"/>
      <c r="CC282" s="210"/>
      <c r="CD282" s="210"/>
      <c r="CE282" s="210"/>
      <c r="CF282" s="210"/>
      <c r="CG282" s="210"/>
      <c r="CH282" s="210"/>
      <c r="CI282" s="209">
        <f aca="true" t="shared" si="27" ref="CI282:CI287">BH282-BU282</f>
        <v>11000</v>
      </c>
      <c r="CJ282" s="210"/>
      <c r="CK282" s="210"/>
      <c r="CL282" s="210"/>
      <c r="CM282" s="210"/>
      <c r="CN282" s="210"/>
      <c r="CO282" s="210"/>
      <c r="CP282" s="210"/>
      <c r="CQ282" s="210"/>
      <c r="CR282" s="210"/>
      <c r="CS282" s="210"/>
      <c r="CT282" s="21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24" customFormat="1" ht="18" customHeight="1">
      <c r="A283" s="222" t="s">
        <v>148</v>
      </c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3"/>
      <c r="AD283" s="223"/>
      <c r="AE283" s="223"/>
      <c r="AF283" s="223"/>
      <c r="AG283" s="223"/>
      <c r="AH283" s="223"/>
      <c r="AI283" s="223"/>
      <c r="AJ283" s="158" t="s">
        <v>32</v>
      </c>
      <c r="AK283" s="158"/>
      <c r="AL283" s="158"/>
      <c r="AM283" s="19"/>
      <c r="AN283" s="19"/>
      <c r="AO283" s="19"/>
      <c r="AP283" s="206" t="s">
        <v>500</v>
      </c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8"/>
      <c r="BB283" s="28"/>
      <c r="BC283" s="28"/>
      <c r="BD283" s="28"/>
      <c r="BE283" s="28"/>
      <c r="BF283" s="28"/>
      <c r="BG283" s="28"/>
      <c r="BH283" s="209">
        <v>11000</v>
      </c>
      <c r="BI283" s="221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9">
        <v>0</v>
      </c>
      <c r="BV283" s="210"/>
      <c r="BW283" s="210"/>
      <c r="BX283" s="210"/>
      <c r="BY283" s="210"/>
      <c r="BZ283" s="210"/>
      <c r="CA283" s="210"/>
      <c r="CB283" s="210"/>
      <c r="CC283" s="210"/>
      <c r="CD283" s="210"/>
      <c r="CE283" s="210"/>
      <c r="CF283" s="210"/>
      <c r="CG283" s="210"/>
      <c r="CH283" s="210"/>
      <c r="CI283" s="209">
        <f t="shared" si="27"/>
        <v>11000</v>
      </c>
      <c r="CJ283" s="210"/>
      <c r="CK283" s="210"/>
      <c r="CL283" s="210"/>
      <c r="CM283" s="210"/>
      <c r="CN283" s="210"/>
      <c r="CO283" s="210"/>
      <c r="CP283" s="210"/>
      <c r="CQ283" s="210"/>
      <c r="CR283" s="210"/>
      <c r="CS283" s="210"/>
      <c r="CT283" s="21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1:188" s="114" customFormat="1" ht="34.5" customHeight="1">
      <c r="A284" s="224" t="s">
        <v>501</v>
      </c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  <c r="AA284" s="225"/>
      <c r="AB284" s="225"/>
      <c r="AC284" s="225"/>
      <c r="AD284" s="225"/>
      <c r="AE284" s="225"/>
      <c r="AF284" s="225"/>
      <c r="AG284" s="225"/>
      <c r="AH284" s="225"/>
      <c r="AI284" s="225"/>
      <c r="AJ284" s="260" t="s">
        <v>32</v>
      </c>
      <c r="AK284" s="260"/>
      <c r="AL284" s="260"/>
      <c r="AM284" s="30"/>
      <c r="AN284" s="30"/>
      <c r="AO284" s="30"/>
      <c r="AP284" s="212" t="s">
        <v>502</v>
      </c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4"/>
      <c r="BB284" s="31"/>
      <c r="BC284" s="31"/>
      <c r="BD284" s="31"/>
      <c r="BE284" s="31"/>
      <c r="BF284" s="31"/>
      <c r="BG284" s="31"/>
      <c r="BH284" s="215">
        <f>BH285</f>
        <v>5700</v>
      </c>
      <c r="BI284" s="216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215">
        <f>BU285</f>
        <v>956.56</v>
      </c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5">
        <f t="shared" si="27"/>
        <v>4743.4400000000005</v>
      </c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8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</row>
    <row r="285" spans="1:188" s="24" customFormat="1" ht="18" customHeight="1">
      <c r="A285" s="222" t="s">
        <v>132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158" t="s">
        <v>32</v>
      </c>
      <c r="AK285" s="158"/>
      <c r="AL285" s="158"/>
      <c r="AM285" s="19"/>
      <c r="AN285" s="19"/>
      <c r="AO285" s="19"/>
      <c r="AP285" s="206" t="s">
        <v>503</v>
      </c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8"/>
      <c r="BB285" s="28"/>
      <c r="BC285" s="28"/>
      <c r="BD285" s="28"/>
      <c r="BE285" s="28"/>
      <c r="BF285" s="28"/>
      <c r="BG285" s="28"/>
      <c r="BH285" s="209">
        <f>BH286</f>
        <v>5700</v>
      </c>
      <c r="BI285" s="221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9">
        <f>BU286</f>
        <v>956.56</v>
      </c>
      <c r="BV285" s="210"/>
      <c r="BW285" s="210"/>
      <c r="BX285" s="210"/>
      <c r="BY285" s="210"/>
      <c r="BZ285" s="210"/>
      <c r="CA285" s="210"/>
      <c r="CB285" s="210"/>
      <c r="CC285" s="210"/>
      <c r="CD285" s="210"/>
      <c r="CE285" s="210"/>
      <c r="CF285" s="210"/>
      <c r="CG285" s="210"/>
      <c r="CH285" s="210"/>
      <c r="CI285" s="209">
        <f t="shared" si="27"/>
        <v>4743.4400000000005</v>
      </c>
      <c r="CJ285" s="210"/>
      <c r="CK285" s="210"/>
      <c r="CL285" s="210"/>
      <c r="CM285" s="210"/>
      <c r="CN285" s="210"/>
      <c r="CO285" s="210"/>
      <c r="CP285" s="210"/>
      <c r="CQ285" s="210"/>
      <c r="CR285" s="210"/>
      <c r="CS285" s="210"/>
      <c r="CT285" s="21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24" customFormat="1" ht="18" customHeight="1">
      <c r="A286" s="222" t="s">
        <v>148</v>
      </c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158" t="s">
        <v>32</v>
      </c>
      <c r="AK286" s="158"/>
      <c r="AL286" s="158"/>
      <c r="AM286" s="19"/>
      <c r="AN286" s="19"/>
      <c r="AO286" s="19"/>
      <c r="AP286" s="206" t="s">
        <v>504</v>
      </c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8"/>
      <c r="BB286" s="28"/>
      <c r="BC286" s="28"/>
      <c r="BD286" s="28"/>
      <c r="BE286" s="28"/>
      <c r="BF286" s="28"/>
      <c r="BG286" s="28"/>
      <c r="BH286" s="209">
        <v>5700</v>
      </c>
      <c r="BI286" s="221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9">
        <v>956.56</v>
      </c>
      <c r="BV286" s="210"/>
      <c r="BW286" s="210"/>
      <c r="BX286" s="210"/>
      <c r="BY286" s="210"/>
      <c r="BZ286" s="210"/>
      <c r="CA286" s="210"/>
      <c r="CB286" s="210"/>
      <c r="CC286" s="210"/>
      <c r="CD286" s="210"/>
      <c r="CE286" s="210"/>
      <c r="CF286" s="210"/>
      <c r="CG286" s="210"/>
      <c r="CH286" s="210"/>
      <c r="CI286" s="209">
        <f t="shared" si="27"/>
        <v>4743.4400000000005</v>
      </c>
      <c r="CJ286" s="210"/>
      <c r="CK286" s="210"/>
      <c r="CL286" s="210"/>
      <c r="CM286" s="210"/>
      <c r="CN286" s="210"/>
      <c r="CO286" s="210"/>
      <c r="CP286" s="210"/>
      <c r="CQ286" s="210"/>
      <c r="CR286" s="210"/>
      <c r="CS286" s="210"/>
      <c r="CT286" s="21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24" customFormat="1" ht="43.5" customHeight="1">
      <c r="A287" s="353" t="s">
        <v>533</v>
      </c>
      <c r="B287" s="354"/>
      <c r="C287" s="354"/>
      <c r="D287" s="354"/>
      <c r="E287" s="354"/>
      <c r="F287" s="354"/>
      <c r="G287" s="354"/>
      <c r="H287" s="354"/>
      <c r="I287" s="354"/>
      <c r="J287" s="354"/>
      <c r="K287" s="354"/>
      <c r="L287" s="354"/>
      <c r="M287" s="354"/>
      <c r="N287" s="354"/>
      <c r="O287" s="354"/>
      <c r="P287" s="354"/>
      <c r="Q287" s="354"/>
      <c r="R287" s="354"/>
      <c r="S287" s="354"/>
      <c r="T287" s="354"/>
      <c r="U287" s="354"/>
      <c r="V287" s="354"/>
      <c r="W287" s="354"/>
      <c r="X287" s="354"/>
      <c r="Y287" s="354"/>
      <c r="Z287" s="354"/>
      <c r="AA287" s="354"/>
      <c r="AB287" s="354"/>
      <c r="AC287" s="354"/>
      <c r="AD287" s="354"/>
      <c r="AE287" s="354"/>
      <c r="AF287" s="354"/>
      <c r="AG287" s="354"/>
      <c r="AH287" s="354"/>
      <c r="AI287" s="354"/>
      <c r="AJ287" s="257" t="s">
        <v>32</v>
      </c>
      <c r="AK287" s="257"/>
      <c r="AL287" s="257"/>
      <c r="AM287" s="122"/>
      <c r="AN287" s="122"/>
      <c r="AO287" s="122"/>
      <c r="AP287" s="432" t="s">
        <v>505</v>
      </c>
      <c r="AQ287" s="433"/>
      <c r="AR287" s="433"/>
      <c r="AS287" s="433"/>
      <c r="AT287" s="433"/>
      <c r="AU287" s="433"/>
      <c r="AV287" s="433"/>
      <c r="AW287" s="433"/>
      <c r="AX287" s="433"/>
      <c r="AY287" s="433"/>
      <c r="AZ287" s="433"/>
      <c r="BA287" s="434"/>
      <c r="BB287" s="123"/>
      <c r="BC287" s="123"/>
      <c r="BD287" s="123"/>
      <c r="BE287" s="123"/>
      <c r="BF287" s="123"/>
      <c r="BG287" s="123"/>
      <c r="BH287" s="250">
        <f>BH288+BH293+BH298+BH309+BH312</f>
        <v>909400</v>
      </c>
      <c r="BI287" s="251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250">
        <f>BU288+BU293+BU298+BU309+BU312</f>
        <v>682773.38</v>
      </c>
      <c r="BV287" s="314"/>
      <c r="BW287" s="314"/>
      <c r="BX287" s="314"/>
      <c r="BY287" s="314"/>
      <c r="BZ287" s="314"/>
      <c r="CA287" s="314"/>
      <c r="CB287" s="314"/>
      <c r="CC287" s="314"/>
      <c r="CD287" s="314"/>
      <c r="CE287" s="314"/>
      <c r="CF287" s="314"/>
      <c r="CG287" s="314"/>
      <c r="CH287" s="314"/>
      <c r="CI287" s="250">
        <f t="shared" si="27"/>
        <v>226626.62</v>
      </c>
      <c r="CJ287" s="314"/>
      <c r="CK287" s="314"/>
      <c r="CL287" s="314"/>
      <c r="CM287" s="314"/>
      <c r="CN287" s="314"/>
      <c r="CO287" s="314"/>
      <c r="CP287" s="314"/>
      <c r="CQ287" s="314"/>
      <c r="CR287" s="314"/>
      <c r="CS287" s="314"/>
      <c r="CT287" s="315"/>
      <c r="CU287" s="40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24" customFormat="1" ht="42" customHeight="1">
      <c r="A288" s="224" t="s">
        <v>304</v>
      </c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60" t="s">
        <v>32</v>
      </c>
      <c r="AK288" s="260"/>
      <c r="AL288" s="260"/>
      <c r="AM288" s="30"/>
      <c r="AN288" s="30"/>
      <c r="AO288" s="30"/>
      <c r="AP288" s="212" t="s">
        <v>506</v>
      </c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4"/>
      <c r="BB288" s="31"/>
      <c r="BC288" s="31"/>
      <c r="BD288" s="31"/>
      <c r="BE288" s="31"/>
      <c r="BF288" s="31"/>
      <c r="BG288" s="31"/>
      <c r="BH288" s="215">
        <f>BH289</f>
        <v>618200</v>
      </c>
      <c r="BI288" s="216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215">
        <f>BU289</f>
        <v>468326.16000000003</v>
      </c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5">
        <f aca="true" t="shared" si="28" ref="CI288:CI309">BH288-BU288</f>
        <v>149873.83999999997</v>
      </c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8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18" customHeight="1">
      <c r="A289" s="222" t="s">
        <v>149</v>
      </c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158" t="s">
        <v>32</v>
      </c>
      <c r="AK289" s="158"/>
      <c r="AL289" s="158"/>
      <c r="AM289" s="19"/>
      <c r="AN289" s="19"/>
      <c r="AO289" s="19"/>
      <c r="AP289" s="206" t="s">
        <v>507</v>
      </c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8"/>
      <c r="BB289" s="28"/>
      <c r="BC289" s="28"/>
      <c r="BD289" s="28"/>
      <c r="BE289" s="28"/>
      <c r="BF289" s="28"/>
      <c r="BG289" s="28"/>
      <c r="BH289" s="209">
        <f>BH290</f>
        <v>618200</v>
      </c>
      <c r="BI289" s="221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9">
        <f>BU290</f>
        <v>468326.16000000003</v>
      </c>
      <c r="BV289" s="210"/>
      <c r="BW289" s="210"/>
      <c r="BX289" s="210"/>
      <c r="BY289" s="210"/>
      <c r="BZ289" s="210"/>
      <c r="CA289" s="210"/>
      <c r="CB289" s="210"/>
      <c r="CC289" s="210"/>
      <c r="CD289" s="210"/>
      <c r="CE289" s="210"/>
      <c r="CF289" s="210"/>
      <c r="CG289" s="210"/>
      <c r="CH289" s="210"/>
      <c r="CI289" s="209">
        <f t="shared" si="28"/>
        <v>149873.83999999997</v>
      </c>
      <c r="CJ289" s="210"/>
      <c r="CK289" s="210"/>
      <c r="CL289" s="210"/>
      <c r="CM289" s="210"/>
      <c r="CN289" s="210"/>
      <c r="CO289" s="210"/>
      <c r="CP289" s="210"/>
      <c r="CQ289" s="210"/>
      <c r="CR289" s="210"/>
      <c r="CS289" s="210"/>
      <c r="CT289" s="21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24.75" customHeight="1">
      <c r="A290" s="281" t="s">
        <v>133</v>
      </c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  <c r="AA290" s="282"/>
      <c r="AB290" s="282"/>
      <c r="AC290" s="282"/>
      <c r="AD290" s="282"/>
      <c r="AE290" s="282"/>
      <c r="AF290" s="282"/>
      <c r="AG290" s="282"/>
      <c r="AH290" s="282"/>
      <c r="AI290" s="282"/>
      <c r="AJ290" s="158" t="s">
        <v>32</v>
      </c>
      <c r="AK290" s="158"/>
      <c r="AL290" s="158"/>
      <c r="AM290" s="19"/>
      <c r="AN290" s="19"/>
      <c r="AO290" s="19"/>
      <c r="AP290" s="206" t="s">
        <v>508</v>
      </c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8"/>
      <c r="BB290" s="28"/>
      <c r="BC290" s="28"/>
      <c r="BD290" s="28"/>
      <c r="BE290" s="28"/>
      <c r="BF290" s="28"/>
      <c r="BG290" s="28"/>
      <c r="BH290" s="209">
        <f>SUM(BH291+BH292)</f>
        <v>618200</v>
      </c>
      <c r="BI290" s="221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09">
        <f>SUM(BU291+BU292)</f>
        <v>468326.16000000003</v>
      </c>
      <c r="BV290" s="210"/>
      <c r="BW290" s="210"/>
      <c r="BX290" s="210"/>
      <c r="BY290" s="210"/>
      <c r="BZ290" s="210"/>
      <c r="CA290" s="210"/>
      <c r="CB290" s="210"/>
      <c r="CC290" s="210"/>
      <c r="CD290" s="210"/>
      <c r="CE290" s="210"/>
      <c r="CF290" s="210"/>
      <c r="CG290" s="210"/>
      <c r="CH290" s="210"/>
      <c r="CI290" s="209">
        <f t="shared" si="28"/>
        <v>149873.83999999997</v>
      </c>
      <c r="CJ290" s="210"/>
      <c r="CK290" s="210"/>
      <c r="CL290" s="210"/>
      <c r="CM290" s="210"/>
      <c r="CN290" s="210"/>
      <c r="CO290" s="210"/>
      <c r="CP290" s="210"/>
      <c r="CQ290" s="210"/>
      <c r="CR290" s="210"/>
      <c r="CS290" s="210"/>
      <c r="CT290" s="21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17.25" customHeight="1">
      <c r="A291" s="222" t="s">
        <v>134</v>
      </c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3"/>
      <c r="AD291" s="223"/>
      <c r="AE291" s="223"/>
      <c r="AF291" s="223"/>
      <c r="AG291" s="223"/>
      <c r="AH291" s="223"/>
      <c r="AI291" s="223"/>
      <c r="AJ291" s="158" t="s">
        <v>32</v>
      </c>
      <c r="AK291" s="158"/>
      <c r="AL291" s="158"/>
      <c r="AM291" s="19"/>
      <c r="AN291" s="19"/>
      <c r="AO291" s="19"/>
      <c r="AP291" s="206" t="s">
        <v>509</v>
      </c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8"/>
      <c r="BB291" s="28"/>
      <c r="BC291" s="28"/>
      <c r="BD291" s="28"/>
      <c r="BE291" s="28"/>
      <c r="BF291" s="28"/>
      <c r="BG291" s="28"/>
      <c r="BH291" s="209">
        <v>474800</v>
      </c>
      <c r="BI291" s="221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09">
        <v>363955</v>
      </c>
      <c r="BV291" s="210"/>
      <c r="BW291" s="210"/>
      <c r="BX291" s="210"/>
      <c r="BY291" s="210"/>
      <c r="BZ291" s="210"/>
      <c r="CA291" s="210"/>
      <c r="CB291" s="210"/>
      <c r="CC291" s="210"/>
      <c r="CD291" s="210"/>
      <c r="CE291" s="210"/>
      <c r="CF291" s="210"/>
      <c r="CG291" s="210"/>
      <c r="CH291" s="210"/>
      <c r="CI291" s="209">
        <f t="shared" si="28"/>
        <v>110845</v>
      </c>
      <c r="CJ291" s="210"/>
      <c r="CK291" s="210"/>
      <c r="CL291" s="210"/>
      <c r="CM291" s="210"/>
      <c r="CN291" s="210"/>
      <c r="CO291" s="210"/>
      <c r="CP291" s="210"/>
      <c r="CQ291" s="210"/>
      <c r="CR291" s="210"/>
      <c r="CS291" s="210"/>
      <c r="CT291" s="21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25.5" customHeight="1">
      <c r="A292" s="219" t="s">
        <v>136</v>
      </c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158" t="s">
        <v>32</v>
      </c>
      <c r="AK292" s="158"/>
      <c r="AL292" s="158"/>
      <c r="AM292" s="19"/>
      <c r="AN292" s="19"/>
      <c r="AO292" s="19"/>
      <c r="AP292" s="206" t="s">
        <v>510</v>
      </c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8"/>
      <c r="BB292" s="28"/>
      <c r="BC292" s="28"/>
      <c r="BD292" s="28"/>
      <c r="BE292" s="28"/>
      <c r="BF292" s="28"/>
      <c r="BG292" s="28"/>
      <c r="BH292" s="209">
        <v>143400</v>
      </c>
      <c r="BI292" s="221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09">
        <v>104371.16</v>
      </c>
      <c r="BV292" s="210"/>
      <c r="BW292" s="210"/>
      <c r="BX292" s="210"/>
      <c r="BY292" s="210"/>
      <c r="BZ292" s="210"/>
      <c r="CA292" s="210"/>
      <c r="CB292" s="210"/>
      <c r="CC292" s="210"/>
      <c r="CD292" s="210"/>
      <c r="CE292" s="210"/>
      <c r="CF292" s="210"/>
      <c r="CG292" s="210"/>
      <c r="CH292" s="210"/>
      <c r="CI292" s="209">
        <f t="shared" si="28"/>
        <v>39028.84</v>
      </c>
      <c r="CJ292" s="210"/>
      <c r="CK292" s="210"/>
      <c r="CL292" s="210"/>
      <c r="CM292" s="210"/>
      <c r="CN292" s="210"/>
      <c r="CO292" s="210"/>
      <c r="CP292" s="210"/>
      <c r="CQ292" s="210"/>
      <c r="CR292" s="210"/>
      <c r="CS292" s="210"/>
      <c r="CT292" s="21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85" customFormat="1" ht="42.75" customHeight="1">
      <c r="A293" s="224" t="s">
        <v>480</v>
      </c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  <c r="AA293" s="225"/>
      <c r="AB293" s="225"/>
      <c r="AC293" s="225"/>
      <c r="AD293" s="225"/>
      <c r="AE293" s="225"/>
      <c r="AF293" s="225"/>
      <c r="AG293" s="225"/>
      <c r="AH293" s="225"/>
      <c r="AI293" s="225"/>
      <c r="AJ293" s="260" t="s">
        <v>32</v>
      </c>
      <c r="AK293" s="260"/>
      <c r="AL293" s="260"/>
      <c r="AM293" s="30"/>
      <c r="AN293" s="30"/>
      <c r="AO293" s="30"/>
      <c r="AP293" s="212" t="s">
        <v>511</v>
      </c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4"/>
      <c r="BB293" s="31"/>
      <c r="BC293" s="31"/>
      <c r="BD293" s="31"/>
      <c r="BE293" s="31"/>
      <c r="BF293" s="31"/>
      <c r="BG293" s="31"/>
      <c r="BH293" s="215">
        <f>BH294</f>
        <v>95000</v>
      </c>
      <c r="BI293" s="216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215">
        <f>BU294</f>
        <v>70866.03</v>
      </c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5">
        <f t="shared" si="28"/>
        <v>24133.97</v>
      </c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8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84"/>
      <c r="GD293" s="84"/>
      <c r="GE293" s="84"/>
      <c r="GF293" s="84"/>
    </row>
    <row r="294" spans="1:188" s="24" customFormat="1" ht="25.5" customHeight="1">
      <c r="A294" s="219" t="s">
        <v>149</v>
      </c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158" t="s">
        <v>32</v>
      </c>
      <c r="AK294" s="158"/>
      <c r="AL294" s="158"/>
      <c r="AM294" s="19"/>
      <c r="AN294" s="19"/>
      <c r="AO294" s="19"/>
      <c r="AP294" s="206" t="s">
        <v>512</v>
      </c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8"/>
      <c r="BB294" s="28"/>
      <c r="BC294" s="28"/>
      <c r="BD294" s="28"/>
      <c r="BE294" s="28"/>
      <c r="BF294" s="28"/>
      <c r="BG294" s="28"/>
      <c r="BH294" s="209">
        <f>BH295</f>
        <v>95000</v>
      </c>
      <c r="BI294" s="221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09">
        <f>BU295</f>
        <v>70866.03</v>
      </c>
      <c r="BV294" s="210"/>
      <c r="BW294" s="210"/>
      <c r="BX294" s="210"/>
      <c r="BY294" s="210"/>
      <c r="BZ294" s="210"/>
      <c r="CA294" s="210"/>
      <c r="CB294" s="210"/>
      <c r="CC294" s="210"/>
      <c r="CD294" s="210"/>
      <c r="CE294" s="210"/>
      <c r="CF294" s="210"/>
      <c r="CG294" s="210"/>
      <c r="CH294" s="210"/>
      <c r="CI294" s="209">
        <f t="shared" si="28"/>
        <v>24133.97</v>
      </c>
      <c r="CJ294" s="210"/>
      <c r="CK294" s="210"/>
      <c r="CL294" s="210"/>
      <c r="CM294" s="210"/>
      <c r="CN294" s="210"/>
      <c r="CO294" s="210"/>
      <c r="CP294" s="210"/>
      <c r="CQ294" s="210"/>
      <c r="CR294" s="210"/>
      <c r="CS294" s="210"/>
      <c r="CT294" s="21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24" customFormat="1" ht="18" customHeight="1">
      <c r="A295" s="222" t="s">
        <v>221</v>
      </c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158" t="s">
        <v>32</v>
      </c>
      <c r="AK295" s="158"/>
      <c r="AL295" s="158"/>
      <c r="AM295" s="19"/>
      <c r="AN295" s="19"/>
      <c r="AO295" s="19"/>
      <c r="AP295" s="206" t="s">
        <v>513</v>
      </c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8"/>
      <c r="BB295" s="28"/>
      <c r="BC295" s="28"/>
      <c r="BD295" s="28"/>
      <c r="BE295" s="28"/>
      <c r="BF295" s="28"/>
      <c r="BG295" s="28"/>
      <c r="BH295" s="209">
        <f>BH296+BH297</f>
        <v>95000</v>
      </c>
      <c r="BI295" s="221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9">
        <f>BU296+BU297</f>
        <v>70866.03</v>
      </c>
      <c r="BV295" s="210"/>
      <c r="BW295" s="210"/>
      <c r="BX295" s="210"/>
      <c r="BY295" s="210"/>
      <c r="BZ295" s="210"/>
      <c r="CA295" s="210"/>
      <c r="CB295" s="210"/>
      <c r="CC295" s="210"/>
      <c r="CD295" s="210"/>
      <c r="CE295" s="210"/>
      <c r="CF295" s="210"/>
      <c r="CG295" s="210"/>
      <c r="CH295" s="210"/>
      <c r="CI295" s="209">
        <f t="shared" si="28"/>
        <v>24133.97</v>
      </c>
      <c r="CJ295" s="210"/>
      <c r="CK295" s="210"/>
      <c r="CL295" s="210"/>
      <c r="CM295" s="210"/>
      <c r="CN295" s="210"/>
      <c r="CO295" s="210"/>
      <c r="CP295" s="210"/>
      <c r="CQ295" s="210"/>
      <c r="CR295" s="210"/>
      <c r="CS295" s="210"/>
      <c r="CT295" s="21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1:188" s="24" customFormat="1" ht="18" customHeight="1">
      <c r="A296" s="275" t="s">
        <v>142</v>
      </c>
      <c r="B296" s="276"/>
      <c r="C296" s="276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276"/>
      <c r="AA296" s="276"/>
      <c r="AB296" s="276"/>
      <c r="AC296" s="276"/>
      <c r="AD296" s="276"/>
      <c r="AE296" s="276"/>
      <c r="AF296" s="276"/>
      <c r="AG296" s="276"/>
      <c r="AH296" s="276"/>
      <c r="AI296" s="276"/>
      <c r="AJ296" s="158" t="s">
        <v>32</v>
      </c>
      <c r="AK296" s="158"/>
      <c r="AL296" s="158"/>
      <c r="AM296" s="158"/>
      <c r="AN296" s="158"/>
      <c r="AO296" s="158"/>
      <c r="AP296" s="206" t="s">
        <v>514</v>
      </c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8"/>
      <c r="BB296" s="28"/>
      <c r="BC296" s="28"/>
      <c r="BD296" s="28"/>
      <c r="BE296" s="28"/>
      <c r="BF296" s="28"/>
      <c r="BG296" s="28"/>
      <c r="BH296" s="279">
        <v>40000</v>
      </c>
      <c r="BI296" s="280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79">
        <v>32763.03</v>
      </c>
      <c r="BV296" s="374"/>
      <c r="BW296" s="374"/>
      <c r="BX296" s="374"/>
      <c r="BY296" s="374"/>
      <c r="BZ296" s="374"/>
      <c r="CA296" s="374"/>
      <c r="CB296" s="374"/>
      <c r="CC296" s="374"/>
      <c r="CD296" s="374"/>
      <c r="CE296" s="374"/>
      <c r="CF296" s="374"/>
      <c r="CG296" s="374"/>
      <c r="CH296" s="374"/>
      <c r="CI296" s="209">
        <f t="shared" si="28"/>
        <v>7236.970000000001</v>
      </c>
      <c r="CJ296" s="210"/>
      <c r="CK296" s="210"/>
      <c r="CL296" s="210"/>
      <c r="CM296" s="210"/>
      <c r="CN296" s="210"/>
      <c r="CO296" s="210"/>
      <c r="CP296" s="210"/>
      <c r="CQ296" s="210"/>
      <c r="CR296" s="210"/>
      <c r="CS296" s="210"/>
      <c r="CT296" s="21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24" customFormat="1" ht="18" customHeight="1">
      <c r="A297" s="275" t="s">
        <v>137</v>
      </c>
      <c r="B297" s="276"/>
      <c r="C297" s="276"/>
      <c r="D297" s="276"/>
      <c r="E297" s="276"/>
      <c r="F297" s="276"/>
      <c r="G297" s="276"/>
      <c r="H297" s="276"/>
      <c r="I297" s="276"/>
      <c r="J297" s="276"/>
      <c r="K297" s="276"/>
      <c r="L297" s="276"/>
      <c r="M297" s="276"/>
      <c r="N297" s="276"/>
      <c r="O297" s="276"/>
      <c r="P297" s="276"/>
      <c r="Q297" s="276"/>
      <c r="R297" s="276"/>
      <c r="S297" s="276"/>
      <c r="T297" s="276"/>
      <c r="U297" s="276"/>
      <c r="V297" s="276"/>
      <c r="W297" s="276"/>
      <c r="X297" s="276"/>
      <c r="Y297" s="276"/>
      <c r="Z297" s="276"/>
      <c r="AA297" s="276"/>
      <c r="AB297" s="276"/>
      <c r="AC297" s="276"/>
      <c r="AD297" s="276"/>
      <c r="AE297" s="276"/>
      <c r="AF297" s="276"/>
      <c r="AG297" s="276"/>
      <c r="AH297" s="276"/>
      <c r="AI297" s="276"/>
      <c r="AJ297" s="158" t="s">
        <v>32</v>
      </c>
      <c r="AK297" s="158"/>
      <c r="AL297" s="158"/>
      <c r="AM297" s="158"/>
      <c r="AN297" s="158"/>
      <c r="AO297" s="158"/>
      <c r="AP297" s="206" t="s">
        <v>515</v>
      </c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8"/>
      <c r="BB297" s="28"/>
      <c r="BC297" s="28"/>
      <c r="BD297" s="28"/>
      <c r="BE297" s="28"/>
      <c r="BF297" s="28"/>
      <c r="BG297" s="28"/>
      <c r="BH297" s="228">
        <v>55000</v>
      </c>
      <c r="BI297" s="2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28">
        <v>38103</v>
      </c>
      <c r="BV297" s="313"/>
      <c r="BW297" s="313"/>
      <c r="BX297" s="313"/>
      <c r="BY297" s="313"/>
      <c r="BZ297" s="313"/>
      <c r="CA297" s="313"/>
      <c r="CB297" s="313"/>
      <c r="CC297" s="313"/>
      <c r="CD297" s="313"/>
      <c r="CE297" s="313"/>
      <c r="CF297" s="313"/>
      <c r="CG297" s="313"/>
      <c r="CH297" s="313"/>
      <c r="CI297" s="209">
        <f t="shared" si="28"/>
        <v>16897</v>
      </c>
      <c r="CJ297" s="210"/>
      <c r="CK297" s="210"/>
      <c r="CL297" s="210"/>
      <c r="CM297" s="210"/>
      <c r="CN297" s="210"/>
      <c r="CO297" s="210"/>
      <c r="CP297" s="210"/>
      <c r="CQ297" s="210"/>
      <c r="CR297" s="210"/>
      <c r="CS297" s="210"/>
      <c r="CT297" s="21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85" customFormat="1" ht="36.75" customHeight="1">
      <c r="A298" s="371" t="s">
        <v>322</v>
      </c>
      <c r="B298" s="372"/>
      <c r="C298" s="372"/>
      <c r="D298" s="372"/>
      <c r="E298" s="372"/>
      <c r="F298" s="372"/>
      <c r="G298" s="372"/>
      <c r="H298" s="372"/>
      <c r="I298" s="372"/>
      <c r="J298" s="372"/>
      <c r="K298" s="372"/>
      <c r="L298" s="372"/>
      <c r="M298" s="372"/>
      <c r="N298" s="372"/>
      <c r="O298" s="372"/>
      <c r="P298" s="372"/>
      <c r="Q298" s="372"/>
      <c r="R298" s="372"/>
      <c r="S298" s="372"/>
      <c r="T298" s="372"/>
      <c r="U298" s="372"/>
      <c r="V298" s="372"/>
      <c r="W298" s="372"/>
      <c r="X298" s="372"/>
      <c r="Y298" s="372"/>
      <c r="Z298" s="372"/>
      <c r="AA298" s="372"/>
      <c r="AB298" s="372"/>
      <c r="AC298" s="372"/>
      <c r="AD298" s="372"/>
      <c r="AE298" s="372"/>
      <c r="AF298" s="372"/>
      <c r="AG298" s="372"/>
      <c r="AH298" s="372"/>
      <c r="AI298" s="372"/>
      <c r="AJ298" s="260" t="s">
        <v>32</v>
      </c>
      <c r="AK298" s="260"/>
      <c r="AL298" s="260"/>
      <c r="AM298" s="260"/>
      <c r="AN298" s="260"/>
      <c r="AO298" s="260"/>
      <c r="AP298" s="212" t="s">
        <v>516</v>
      </c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4"/>
      <c r="BB298" s="31"/>
      <c r="BC298" s="31"/>
      <c r="BD298" s="31"/>
      <c r="BE298" s="31"/>
      <c r="BF298" s="31"/>
      <c r="BG298" s="31"/>
      <c r="BH298" s="311">
        <f>BH299+BH306</f>
        <v>188800</v>
      </c>
      <c r="BI298" s="31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11">
        <f>BU299+BU306</f>
        <v>143562.47</v>
      </c>
      <c r="BV298" s="316"/>
      <c r="BW298" s="316"/>
      <c r="BX298" s="316"/>
      <c r="BY298" s="316"/>
      <c r="BZ298" s="316"/>
      <c r="CA298" s="316"/>
      <c r="CB298" s="316"/>
      <c r="CC298" s="316"/>
      <c r="CD298" s="316"/>
      <c r="CE298" s="316"/>
      <c r="CF298" s="316"/>
      <c r="CG298" s="316"/>
      <c r="CH298" s="316"/>
      <c r="CI298" s="215">
        <f t="shared" si="28"/>
        <v>45237.53</v>
      </c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8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84"/>
      <c r="GD298" s="84"/>
      <c r="GE298" s="84"/>
      <c r="GF298" s="84"/>
    </row>
    <row r="299" spans="1:188" s="24" customFormat="1" ht="26.25" customHeight="1">
      <c r="A299" s="226" t="s">
        <v>149</v>
      </c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  <c r="AA299" s="227"/>
      <c r="AB299" s="227"/>
      <c r="AC299" s="227"/>
      <c r="AD299" s="227"/>
      <c r="AE299" s="227"/>
      <c r="AF299" s="227"/>
      <c r="AG299" s="227"/>
      <c r="AH299" s="227"/>
      <c r="AI299" s="227"/>
      <c r="AJ299" s="158" t="s">
        <v>32</v>
      </c>
      <c r="AK299" s="158"/>
      <c r="AL299" s="158"/>
      <c r="AM299" s="158"/>
      <c r="AN299" s="158"/>
      <c r="AO299" s="158"/>
      <c r="AP299" s="206" t="s">
        <v>517</v>
      </c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8"/>
      <c r="BB299" s="28"/>
      <c r="BC299" s="28"/>
      <c r="BD299" s="28"/>
      <c r="BE299" s="28"/>
      <c r="BF299" s="28"/>
      <c r="BG299" s="28"/>
      <c r="BH299" s="228">
        <f>BH300+BH305</f>
        <v>111800</v>
      </c>
      <c r="BI299" s="2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28">
        <f>BU300+BU305</f>
        <v>69548.47</v>
      </c>
      <c r="BV299" s="313"/>
      <c r="BW299" s="313"/>
      <c r="BX299" s="313"/>
      <c r="BY299" s="313"/>
      <c r="BZ299" s="313"/>
      <c r="CA299" s="313"/>
      <c r="CB299" s="313"/>
      <c r="CC299" s="313"/>
      <c r="CD299" s="313"/>
      <c r="CE299" s="313"/>
      <c r="CF299" s="313"/>
      <c r="CG299" s="313"/>
      <c r="CH299" s="313"/>
      <c r="CI299" s="209">
        <f t="shared" si="28"/>
        <v>42251.53</v>
      </c>
      <c r="CJ299" s="210"/>
      <c r="CK299" s="210"/>
      <c r="CL299" s="210"/>
      <c r="CM299" s="210"/>
      <c r="CN299" s="210"/>
      <c r="CO299" s="210"/>
      <c r="CP299" s="210"/>
      <c r="CQ299" s="210"/>
      <c r="CR299" s="210"/>
      <c r="CS299" s="210"/>
      <c r="CT299" s="21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24" customFormat="1" ht="26.25" customHeight="1">
      <c r="A300" s="226" t="s">
        <v>221</v>
      </c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27"/>
      <c r="AE300" s="227"/>
      <c r="AF300" s="227"/>
      <c r="AG300" s="227"/>
      <c r="AH300" s="227"/>
      <c r="AI300" s="227"/>
      <c r="AJ300" s="158" t="s">
        <v>32</v>
      </c>
      <c r="AK300" s="158"/>
      <c r="AL300" s="158"/>
      <c r="AM300" s="158"/>
      <c r="AN300" s="158"/>
      <c r="AO300" s="158"/>
      <c r="AP300" s="206" t="s">
        <v>518</v>
      </c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8"/>
      <c r="BB300" s="28"/>
      <c r="BC300" s="28"/>
      <c r="BD300" s="28"/>
      <c r="BE300" s="28"/>
      <c r="BF300" s="28"/>
      <c r="BG300" s="28"/>
      <c r="BH300" s="228">
        <f>BH301+BH302+BH303+BH304</f>
        <v>111800</v>
      </c>
      <c r="BI300" s="2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28">
        <f>BU301+BU302+BU303+BU304</f>
        <v>69548.47</v>
      </c>
      <c r="BV300" s="313"/>
      <c r="BW300" s="313"/>
      <c r="BX300" s="313"/>
      <c r="BY300" s="313"/>
      <c r="BZ300" s="313"/>
      <c r="CA300" s="313"/>
      <c r="CB300" s="313"/>
      <c r="CC300" s="313"/>
      <c r="CD300" s="313"/>
      <c r="CE300" s="313"/>
      <c r="CF300" s="313"/>
      <c r="CG300" s="313"/>
      <c r="CH300" s="313"/>
      <c r="CI300" s="209">
        <f t="shared" si="28"/>
        <v>42251.53</v>
      </c>
      <c r="CJ300" s="210"/>
      <c r="CK300" s="210"/>
      <c r="CL300" s="210"/>
      <c r="CM300" s="210"/>
      <c r="CN300" s="210"/>
      <c r="CO300" s="210"/>
      <c r="CP300" s="210"/>
      <c r="CQ300" s="210"/>
      <c r="CR300" s="210"/>
      <c r="CS300" s="210"/>
      <c r="CT300" s="21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1:188" s="24" customFormat="1" ht="26.25" customHeight="1">
      <c r="A301" s="226" t="s">
        <v>158</v>
      </c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27"/>
      <c r="AE301" s="227"/>
      <c r="AF301" s="227"/>
      <c r="AG301" s="227"/>
      <c r="AH301" s="227"/>
      <c r="AI301" s="227"/>
      <c r="AJ301" s="158" t="s">
        <v>32</v>
      </c>
      <c r="AK301" s="158"/>
      <c r="AL301" s="158"/>
      <c r="AM301" s="158"/>
      <c r="AN301" s="158"/>
      <c r="AO301" s="158"/>
      <c r="AP301" s="206" t="s">
        <v>519</v>
      </c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8"/>
      <c r="BB301" s="28"/>
      <c r="BC301" s="28"/>
      <c r="BD301" s="28"/>
      <c r="BE301" s="28"/>
      <c r="BF301" s="28"/>
      <c r="BG301" s="28"/>
      <c r="BH301" s="228">
        <v>0</v>
      </c>
      <c r="BI301" s="2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28">
        <v>0</v>
      </c>
      <c r="BV301" s="313"/>
      <c r="BW301" s="313"/>
      <c r="BX301" s="313"/>
      <c r="BY301" s="313"/>
      <c r="BZ301" s="313"/>
      <c r="CA301" s="313"/>
      <c r="CB301" s="313"/>
      <c r="CC301" s="313"/>
      <c r="CD301" s="313"/>
      <c r="CE301" s="313"/>
      <c r="CF301" s="313"/>
      <c r="CG301" s="313"/>
      <c r="CH301" s="313"/>
      <c r="CI301" s="209">
        <f t="shared" si="28"/>
        <v>0</v>
      </c>
      <c r="CJ301" s="210"/>
      <c r="CK301" s="210"/>
      <c r="CL301" s="210"/>
      <c r="CM301" s="210"/>
      <c r="CN301" s="210"/>
      <c r="CO301" s="210"/>
      <c r="CP301" s="210"/>
      <c r="CQ301" s="210"/>
      <c r="CR301" s="210"/>
      <c r="CS301" s="210"/>
      <c r="CT301" s="21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24" customFormat="1" ht="26.25" customHeight="1">
      <c r="A302" s="226" t="s">
        <v>143</v>
      </c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  <c r="AB302" s="227"/>
      <c r="AC302" s="227"/>
      <c r="AD302" s="227"/>
      <c r="AE302" s="227"/>
      <c r="AF302" s="227"/>
      <c r="AG302" s="227"/>
      <c r="AH302" s="227"/>
      <c r="AI302" s="227"/>
      <c r="AJ302" s="158" t="s">
        <v>32</v>
      </c>
      <c r="AK302" s="158"/>
      <c r="AL302" s="158"/>
      <c r="AM302" s="158"/>
      <c r="AN302" s="158"/>
      <c r="AO302" s="158"/>
      <c r="AP302" s="206" t="s">
        <v>520</v>
      </c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8"/>
      <c r="BB302" s="28"/>
      <c r="BC302" s="28"/>
      <c r="BD302" s="28"/>
      <c r="BE302" s="28"/>
      <c r="BF302" s="28"/>
      <c r="BG302" s="28"/>
      <c r="BH302" s="228">
        <v>41100</v>
      </c>
      <c r="BI302" s="2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28">
        <v>32326.64</v>
      </c>
      <c r="BV302" s="313"/>
      <c r="BW302" s="313"/>
      <c r="BX302" s="313"/>
      <c r="BY302" s="313"/>
      <c r="BZ302" s="313"/>
      <c r="CA302" s="313"/>
      <c r="CB302" s="313"/>
      <c r="CC302" s="313"/>
      <c r="CD302" s="313"/>
      <c r="CE302" s="313"/>
      <c r="CF302" s="313"/>
      <c r="CG302" s="313"/>
      <c r="CH302" s="313"/>
      <c r="CI302" s="209">
        <f t="shared" si="28"/>
        <v>8773.36</v>
      </c>
      <c r="CJ302" s="210"/>
      <c r="CK302" s="210"/>
      <c r="CL302" s="210"/>
      <c r="CM302" s="210"/>
      <c r="CN302" s="210"/>
      <c r="CO302" s="210"/>
      <c r="CP302" s="210"/>
      <c r="CQ302" s="210"/>
      <c r="CR302" s="210"/>
      <c r="CS302" s="210"/>
      <c r="CT302" s="21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24" customFormat="1" ht="23.25" customHeight="1">
      <c r="A303" s="219" t="s">
        <v>243</v>
      </c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56"/>
      <c r="AJ303" s="158" t="s">
        <v>32</v>
      </c>
      <c r="AK303" s="158"/>
      <c r="AL303" s="158"/>
      <c r="AM303" s="19"/>
      <c r="AN303" s="19"/>
      <c r="AO303" s="19"/>
      <c r="AP303" s="206" t="s">
        <v>521</v>
      </c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8"/>
      <c r="BB303" s="28"/>
      <c r="BC303" s="28"/>
      <c r="BD303" s="28"/>
      <c r="BE303" s="28"/>
      <c r="BF303" s="28"/>
      <c r="BG303" s="28"/>
      <c r="BH303" s="209">
        <v>20700</v>
      </c>
      <c r="BI303" s="221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9">
        <v>13639.97</v>
      </c>
      <c r="BV303" s="210"/>
      <c r="BW303" s="210"/>
      <c r="BX303" s="210"/>
      <c r="BY303" s="210"/>
      <c r="BZ303" s="210"/>
      <c r="CA303" s="210"/>
      <c r="CB303" s="210"/>
      <c r="CC303" s="210"/>
      <c r="CD303" s="210"/>
      <c r="CE303" s="210"/>
      <c r="CF303" s="210"/>
      <c r="CG303" s="210"/>
      <c r="CH303" s="210"/>
      <c r="CI303" s="209">
        <f t="shared" si="28"/>
        <v>7060.030000000001</v>
      </c>
      <c r="CJ303" s="210"/>
      <c r="CK303" s="210"/>
      <c r="CL303" s="210"/>
      <c r="CM303" s="210"/>
      <c r="CN303" s="210"/>
      <c r="CO303" s="210"/>
      <c r="CP303" s="210"/>
      <c r="CQ303" s="210"/>
      <c r="CR303" s="210"/>
      <c r="CS303" s="210"/>
      <c r="CT303" s="21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24" customFormat="1" ht="18" customHeight="1">
      <c r="A304" s="222" t="s">
        <v>137</v>
      </c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158" t="s">
        <v>32</v>
      </c>
      <c r="AK304" s="158"/>
      <c r="AL304" s="158"/>
      <c r="AM304" s="19"/>
      <c r="AN304" s="19"/>
      <c r="AO304" s="19"/>
      <c r="AP304" s="206" t="s">
        <v>522</v>
      </c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7"/>
      <c r="BA304" s="208"/>
      <c r="BB304" s="28"/>
      <c r="BC304" s="28"/>
      <c r="BD304" s="28"/>
      <c r="BE304" s="28"/>
      <c r="BF304" s="28"/>
      <c r="BG304" s="28"/>
      <c r="BH304" s="209">
        <v>50000</v>
      </c>
      <c r="BI304" s="221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9">
        <v>23581.86</v>
      </c>
      <c r="BV304" s="210"/>
      <c r="BW304" s="210"/>
      <c r="BX304" s="210"/>
      <c r="BY304" s="210"/>
      <c r="BZ304" s="210"/>
      <c r="CA304" s="210"/>
      <c r="CB304" s="210"/>
      <c r="CC304" s="210"/>
      <c r="CD304" s="210"/>
      <c r="CE304" s="210"/>
      <c r="CF304" s="210"/>
      <c r="CG304" s="210"/>
      <c r="CH304" s="210"/>
      <c r="CI304" s="209">
        <f t="shared" si="28"/>
        <v>26418.14</v>
      </c>
      <c r="CJ304" s="210"/>
      <c r="CK304" s="210"/>
      <c r="CL304" s="210"/>
      <c r="CM304" s="210"/>
      <c r="CN304" s="210"/>
      <c r="CO304" s="210"/>
      <c r="CP304" s="210"/>
      <c r="CQ304" s="210"/>
      <c r="CR304" s="210"/>
      <c r="CS304" s="210"/>
      <c r="CT304" s="21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24" customFormat="1" ht="18" customHeight="1">
      <c r="A305" s="222" t="s">
        <v>148</v>
      </c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158" t="s">
        <v>32</v>
      </c>
      <c r="AK305" s="158"/>
      <c r="AL305" s="158"/>
      <c r="AM305" s="19"/>
      <c r="AN305" s="19"/>
      <c r="AO305" s="19"/>
      <c r="AP305" s="206" t="s">
        <v>523</v>
      </c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7"/>
      <c r="BA305" s="208"/>
      <c r="BB305" s="28"/>
      <c r="BC305" s="28"/>
      <c r="BD305" s="28"/>
      <c r="BE305" s="28"/>
      <c r="BF305" s="28"/>
      <c r="BG305" s="28"/>
      <c r="BH305" s="209">
        <v>0</v>
      </c>
      <c r="BI305" s="221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9">
        <v>0</v>
      </c>
      <c r="BV305" s="210"/>
      <c r="BW305" s="210"/>
      <c r="BX305" s="210"/>
      <c r="BY305" s="210"/>
      <c r="BZ305" s="210"/>
      <c r="CA305" s="210"/>
      <c r="CB305" s="210"/>
      <c r="CC305" s="210"/>
      <c r="CD305" s="210"/>
      <c r="CE305" s="210"/>
      <c r="CF305" s="210"/>
      <c r="CG305" s="210"/>
      <c r="CH305" s="210"/>
      <c r="CI305" s="209">
        <f t="shared" si="28"/>
        <v>0</v>
      </c>
      <c r="CJ305" s="210"/>
      <c r="CK305" s="210"/>
      <c r="CL305" s="210"/>
      <c r="CM305" s="210"/>
      <c r="CN305" s="210"/>
      <c r="CO305" s="210"/>
      <c r="CP305" s="210"/>
      <c r="CQ305" s="210"/>
      <c r="CR305" s="210"/>
      <c r="CS305" s="210"/>
      <c r="CT305" s="21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24" customFormat="1" ht="24.75" customHeight="1">
      <c r="A306" s="219" t="s">
        <v>277</v>
      </c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158" t="s">
        <v>32</v>
      </c>
      <c r="AK306" s="158"/>
      <c r="AL306" s="158"/>
      <c r="AM306" s="19"/>
      <c r="AN306" s="19"/>
      <c r="AO306" s="19"/>
      <c r="AP306" s="206" t="s">
        <v>524</v>
      </c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7"/>
      <c r="BA306" s="208"/>
      <c r="BB306" s="28"/>
      <c r="BC306" s="28"/>
      <c r="BD306" s="28"/>
      <c r="BE306" s="28"/>
      <c r="BF306" s="28"/>
      <c r="BG306" s="28"/>
      <c r="BH306" s="209">
        <f>BH307+BH308</f>
        <v>77000</v>
      </c>
      <c r="BI306" s="221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9">
        <f>BU307+BU308</f>
        <v>74014</v>
      </c>
      <c r="BV306" s="210"/>
      <c r="BW306" s="210"/>
      <c r="BX306" s="210"/>
      <c r="BY306" s="210"/>
      <c r="BZ306" s="210"/>
      <c r="CA306" s="210"/>
      <c r="CB306" s="210"/>
      <c r="CC306" s="210"/>
      <c r="CD306" s="210"/>
      <c r="CE306" s="210"/>
      <c r="CF306" s="210"/>
      <c r="CG306" s="210"/>
      <c r="CH306" s="210"/>
      <c r="CI306" s="209">
        <f t="shared" si="28"/>
        <v>2986</v>
      </c>
      <c r="CJ306" s="210"/>
      <c r="CK306" s="210"/>
      <c r="CL306" s="210"/>
      <c r="CM306" s="210"/>
      <c r="CN306" s="210"/>
      <c r="CO306" s="210"/>
      <c r="CP306" s="210"/>
      <c r="CQ306" s="210"/>
      <c r="CR306" s="210"/>
      <c r="CS306" s="210"/>
      <c r="CT306" s="21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24" customFormat="1" ht="24" customHeight="1">
      <c r="A307" s="219" t="s">
        <v>145</v>
      </c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158" t="s">
        <v>32</v>
      </c>
      <c r="AK307" s="158"/>
      <c r="AL307" s="158"/>
      <c r="AM307" s="19"/>
      <c r="AN307" s="19"/>
      <c r="AO307" s="19"/>
      <c r="AP307" s="206" t="s">
        <v>525</v>
      </c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7"/>
      <c r="BA307" s="208"/>
      <c r="BB307" s="28"/>
      <c r="BC307" s="28"/>
      <c r="BD307" s="28"/>
      <c r="BE307" s="28"/>
      <c r="BF307" s="28"/>
      <c r="BG307" s="28"/>
      <c r="BH307" s="209">
        <v>51000</v>
      </c>
      <c r="BI307" s="221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9">
        <v>50000</v>
      </c>
      <c r="BV307" s="210"/>
      <c r="BW307" s="210"/>
      <c r="BX307" s="210"/>
      <c r="BY307" s="210"/>
      <c r="BZ307" s="210"/>
      <c r="CA307" s="210"/>
      <c r="CB307" s="210"/>
      <c r="CC307" s="210"/>
      <c r="CD307" s="210"/>
      <c r="CE307" s="210"/>
      <c r="CF307" s="210"/>
      <c r="CG307" s="210"/>
      <c r="CH307" s="210"/>
      <c r="CI307" s="209">
        <f t="shared" si="28"/>
        <v>1000</v>
      </c>
      <c r="CJ307" s="210"/>
      <c r="CK307" s="210"/>
      <c r="CL307" s="210"/>
      <c r="CM307" s="210"/>
      <c r="CN307" s="210"/>
      <c r="CO307" s="210"/>
      <c r="CP307" s="210"/>
      <c r="CQ307" s="210"/>
      <c r="CR307" s="210"/>
      <c r="CS307" s="210"/>
      <c r="CT307" s="21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24" customFormat="1" ht="27.75" customHeight="1">
      <c r="A308" s="219" t="s">
        <v>146</v>
      </c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158" t="s">
        <v>32</v>
      </c>
      <c r="AK308" s="158"/>
      <c r="AL308" s="158"/>
      <c r="AM308" s="19"/>
      <c r="AN308" s="19"/>
      <c r="AO308" s="19"/>
      <c r="AP308" s="206" t="s">
        <v>526</v>
      </c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7"/>
      <c r="BA308" s="208"/>
      <c r="BB308" s="28"/>
      <c r="BC308" s="28"/>
      <c r="BD308" s="28"/>
      <c r="BE308" s="28"/>
      <c r="BF308" s="28"/>
      <c r="BG308" s="28"/>
      <c r="BH308" s="209">
        <v>26000</v>
      </c>
      <c r="BI308" s="221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9">
        <v>24014</v>
      </c>
      <c r="BV308" s="210"/>
      <c r="BW308" s="210"/>
      <c r="BX308" s="210"/>
      <c r="BY308" s="210"/>
      <c r="BZ308" s="210"/>
      <c r="CA308" s="210"/>
      <c r="CB308" s="210"/>
      <c r="CC308" s="210"/>
      <c r="CD308" s="210"/>
      <c r="CE308" s="210"/>
      <c r="CF308" s="210"/>
      <c r="CG308" s="210"/>
      <c r="CH308" s="210"/>
      <c r="CI308" s="209">
        <f t="shared" si="28"/>
        <v>1986</v>
      </c>
      <c r="CJ308" s="210"/>
      <c r="CK308" s="210"/>
      <c r="CL308" s="210"/>
      <c r="CM308" s="210"/>
      <c r="CN308" s="210"/>
      <c r="CO308" s="210"/>
      <c r="CP308" s="210"/>
      <c r="CQ308" s="210"/>
      <c r="CR308" s="210"/>
      <c r="CS308" s="210"/>
      <c r="CT308" s="21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114" customFormat="1" ht="34.5" customHeight="1">
      <c r="A309" s="224" t="s">
        <v>497</v>
      </c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60" t="s">
        <v>32</v>
      </c>
      <c r="AK309" s="260"/>
      <c r="AL309" s="260"/>
      <c r="AM309" s="30"/>
      <c r="AN309" s="30"/>
      <c r="AO309" s="30"/>
      <c r="AP309" s="212" t="s">
        <v>527</v>
      </c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4"/>
      <c r="BB309" s="31"/>
      <c r="BC309" s="31"/>
      <c r="BD309" s="31"/>
      <c r="BE309" s="31"/>
      <c r="BF309" s="31"/>
      <c r="BG309" s="31"/>
      <c r="BH309" s="215">
        <f>BH310</f>
        <v>5000</v>
      </c>
      <c r="BI309" s="216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215">
        <f>BU310</f>
        <v>0</v>
      </c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5">
        <f t="shared" si="28"/>
        <v>5000</v>
      </c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8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</row>
    <row r="310" spans="1:188" s="24" customFormat="1" ht="18" customHeight="1">
      <c r="A310" s="222" t="s">
        <v>132</v>
      </c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158" t="s">
        <v>32</v>
      </c>
      <c r="AK310" s="158"/>
      <c r="AL310" s="158"/>
      <c r="AM310" s="19"/>
      <c r="AN310" s="19"/>
      <c r="AO310" s="19"/>
      <c r="AP310" s="206" t="s">
        <v>528</v>
      </c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7"/>
      <c r="BA310" s="208"/>
      <c r="BB310" s="28"/>
      <c r="BC310" s="28"/>
      <c r="BD310" s="28"/>
      <c r="BE310" s="28"/>
      <c r="BF310" s="28"/>
      <c r="BG310" s="28"/>
      <c r="BH310" s="209">
        <f>BH311</f>
        <v>5000</v>
      </c>
      <c r="BI310" s="221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9">
        <f>BU311</f>
        <v>0</v>
      </c>
      <c r="BV310" s="210"/>
      <c r="BW310" s="210"/>
      <c r="BX310" s="210"/>
      <c r="BY310" s="210"/>
      <c r="BZ310" s="210"/>
      <c r="CA310" s="210"/>
      <c r="CB310" s="210"/>
      <c r="CC310" s="210"/>
      <c r="CD310" s="210"/>
      <c r="CE310" s="210"/>
      <c r="CF310" s="210"/>
      <c r="CG310" s="210"/>
      <c r="CH310" s="210"/>
      <c r="CI310" s="209">
        <f>BH310-BU310</f>
        <v>5000</v>
      </c>
      <c r="CJ310" s="210"/>
      <c r="CK310" s="210"/>
      <c r="CL310" s="210"/>
      <c r="CM310" s="210"/>
      <c r="CN310" s="210"/>
      <c r="CO310" s="210"/>
      <c r="CP310" s="210"/>
      <c r="CQ310" s="210"/>
      <c r="CR310" s="210"/>
      <c r="CS310" s="210"/>
      <c r="CT310" s="21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24" customFormat="1" ht="18" customHeight="1">
      <c r="A311" s="222" t="s">
        <v>148</v>
      </c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158" t="s">
        <v>32</v>
      </c>
      <c r="AK311" s="158"/>
      <c r="AL311" s="158"/>
      <c r="AM311" s="19"/>
      <c r="AN311" s="19"/>
      <c r="AO311" s="19"/>
      <c r="AP311" s="206" t="s">
        <v>529</v>
      </c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7"/>
      <c r="BA311" s="208"/>
      <c r="BB311" s="28"/>
      <c r="BC311" s="28"/>
      <c r="BD311" s="28"/>
      <c r="BE311" s="28"/>
      <c r="BF311" s="28"/>
      <c r="BG311" s="28"/>
      <c r="BH311" s="209">
        <v>5000</v>
      </c>
      <c r="BI311" s="221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9">
        <v>0</v>
      </c>
      <c r="BV311" s="210"/>
      <c r="BW311" s="210"/>
      <c r="BX311" s="210"/>
      <c r="BY311" s="210"/>
      <c r="BZ311" s="210"/>
      <c r="CA311" s="210"/>
      <c r="CB311" s="210"/>
      <c r="CC311" s="210"/>
      <c r="CD311" s="210"/>
      <c r="CE311" s="210"/>
      <c r="CF311" s="210"/>
      <c r="CG311" s="210"/>
      <c r="CH311" s="210"/>
      <c r="CI311" s="209">
        <f>BH311-BU311</f>
        <v>5000</v>
      </c>
      <c r="CJ311" s="210"/>
      <c r="CK311" s="210"/>
      <c r="CL311" s="210"/>
      <c r="CM311" s="210"/>
      <c r="CN311" s="210"/>
      <c r="CO311" s="210"/>
      <c r="CP311" s="210"/>
      <c r="CQ311" s="210"/>
      <c r="CR311" s="210"/>
      <c r="CS311" s="210"/>
      <c r="CT311" s="21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1:188" s="114" customFormat="1" ht="34.5" customHeight="1">
      <c r="A312" s="224" t="s">
        <v>501</v>
      </c>
      <c r="B312" s="225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60" t="s">
        <v>32</v>
      </c>
      <c r="AK312" s="260"/>
      <c r="AL312" s="260"/>
      <c r="AM312" s="30"/>
      <c r="AN312" s="30"/>
      <c r="AO312" s="30"/>
      <c r="AP312" s="212" t="s">
        <v>530</v>
      </c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4"/>
      <c r="BB312" s="31"/>
      <c r="BC312" s="31"/>
      <c r="BD312" s="31"/>
      <c r="BE312" s="31"/>
      <c r="BF312" s="31"/>
      <c r="BG312" s="31"/>
      <c r="BH312" s="215">
        <f>BH313</f>
        <v>2400</v>
      </c>
      <c r="BI312" s="216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215">
        <f>BU313</f>
        <v>18.72</v>
      </c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5">
        <f>BH312-BU312</f>
        <v>2381.28</v>
      </c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8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</row>
    <row r="313" spans="1:188" s="24" customFormat="1" ht="18" customHeight="1">
      <c r="A313" s="222" t="s">
        <v>132</v>
      </c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223"/>
      <c r="AC313" s="223"/>
      <c r="AD313" s="223"/>
      <c r="AE313" s="223"/>
      <c r="AF313" s="223"/>
      <c r="AG313" s="223"/>
      <c r="AH313" s="223"/>
      <c r="AI313" s="223"/>
      <c r="AJ313" s="158" t="s">
        <v>32</v>
      </c>
      <c r="AK313" s="158"/>
      <c r="AL313" s="158"/>
      <c r="AM313" s="19"/>
      <c r="AN313" s="19"/>
      <c r="AO313" s="19"/>
      <c r="AP313" s="206" t="s">
        <v>531</v>
      </c>
      <c r="AQ313" s="207"/>
      <c r="AR313" s="207"/>
      <c r="AS313" s="207"/>
      <c r="AT313" s="207"/>
      <c r="AU313" s="207"/>
      <c r="AV313" s="207"/>
      <c r="AW313" s="207"/>
      <c r="AX313" s="207"/>
      <c r="AY313" s="207"/>
      <c r="AZ313" s="207"/>
      <c r="BA313" s="208"/>
      <c r="BB313" s="28"/>
      <c r="BC313" s="28"/>
      <c r="BD313" s="28"/>
      <c r="BE313" s="28"/>
      <c r="BF313" s="28"/>
      <c r="BG313" s="28"/>
      <c r="BH313" s="209">
        <f>BH314</f>
        <v>2400</v>
      </c>
      <c r="BI313" s="221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9">
        <f>BU314</f>
        <v>18.72</v>
      </c>
      <c r="BV313" s="210"/>
      <c r="BW313" s="210"/>
      <c r="BX313" s="210"/>
      <c r="BY313" s="210"/>
      <c r="BZ313" s="210"/>
      <c r="CA313" s="210"/>
      <c r="CB313" s="210"/>
      <c r="CC313" s="210"/>
      <c r="CD313" s="210"/>
      <c r="CE313" s="210"/>
      <c r="CF313" s="210"/>
      <c r="CG313" s="210"/>
      <c r="CH313" s="210"/>
      <c r="CI313" s="209">
        <f>BH313-BU313</f>
        <v>2381.28</v>
      </c>
      <c r="CJ313" s="210"/>
      <c r="CK313" s="210"/>
      <c r="CL313" s="210"/>
      <c r="CM313" s="210"/>
      <c r="CN313" s="210"/>
      <c r="CO313" s="210"/>
      <c r="CP313" s="210"/>
      <c r="CQ313" s="210"/>
      <c r="CR313" s="210"/>
      <c r="CS313" s="210"/>
      <c r="CT313" s="21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1:188" s="24" customFormat="1" ht="18" customHeight="1">
      <c r="A314" s="222" t="s">
        <v>148</v>
      </c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  <c r="AA314" s="223"/>
      <c r="AB314" s="223"/>
      <c r="AC314" s="223"/>
      <c r="AD314" s="223"/>
      <c r="AE314" s="223"/>
      <c r="AF314" s="223"/>
      <c r="AG314" s="223"/>
      <c r="AH314" s="223"/>
      <c r="AI314" s="223"/>
      <c r="AJ314" s="158" t="s">
        <v>32</v>
      </c>
      <c r="AK314" s="158"/>
      <c r="AL314" s="158"/>
      <c r="AM314" s="19"/>
      <c r="AN314" s="19"/>
      <c r="AO314" s="19"/>
      <c r="AP314" s="206" t="s">
        <v>532</v>
      </c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7"/>
      <c r="BA314" s="208"/>
      <c r="BB314" s="28"/>
      <c r="BC314" s="28"/>
      <c r="BD314" s="28"/>
      <c r="BE314" s="28"/>
      <c r="BF314" s="28"/>
      <c r="BG314" s="28"/>
      <c r="BH314" s="209">
        <v>2400</v>
      </c>
      <c r="BI314" s="221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9">
        <v>18.72</v>
      </c>
      <c r="BV314" s="210"/>
      <c r="BW314" s="210"/>
      <c r="BX314" s="210"/>
      <c r="BY314" s="210"/>
      <c r="BZ314" s="210"/>
      <c r="CA314" s="210"/>
      <c r="CB314" s="210"/>
      <c r="CC314" s="210"/>
      <c r="CD314" s="210"/>
      <c r="CE314" s="210"/>
      <c r="CF314" s="210"/>
      <c r="CG314" s="210"/>
      <c r="CH314" s="210"/>
      <c r="CI314" s="209">
        <f>BH314-BU314</f>
        <v>2381.28</v>
      </c>
      <c r="CJ314" s="210"/>
      <c r="CK314" s="210"/>
      <c r="CL314" s="210"/>
      <c r="CM314" s="210"/>
      <c r="CN314" s="210"/>
      <c r="CO314" s="210"/>
      <c r="CP314" s="210"/>
      <c r="CQ314" s="210"/>
      <c r="CR314" s="210"/>
      <c r="CS314" s="210"/>
      <c r="CT314" s="21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1:188" s="24" customFormat="1" ht="18" customHeight="1">
      <c r="A315" s="435" t="s">
        <v>174</v>
      </c>
      <c r="B315" s="436"/>
      <c r="C315" s="436"/>
      <c r="D315" s="436"/>
      <c r="E315" s="436"/>
      <c r="F315" s="436"/>
      <c r="G315" s="436"/>
      <c r="H315" s="436"/>
      <c r="I315" s="436"/>
      <c r="J315" s="436"/>
      <c r="K315" s="436"/>
      <c r="L315" s="436"/>
      <c r="M315" s="436"/>
      <c r="N315" s="436"/>
      <c r="O315" s="436"/>
      <c r="P315" s="436"/>
      <c r="Q315" s="436"/>
      <c r="R315" s="436"/>
      <c r="S315" s="436"/>
      <c r="T315" s="436"/>
      <c r="U315" s="436"/>
      <c r="V315" s="436"/>
      <c r="W315" s="436"/>
      <c r="X315" s="436"/>
      <c r="Y315" s="436"/>
      <c r="Z315" s="436"/>
      <c r="AA315" s="436"/>
      <c r="AB315" s="436"/>
      <c r="AC315" s="436"/>
      <c r="AD315" s="436"/>
      <c r="AE315" s="436"/>
      <c r="AF315" s="436"/>
      <c r="AG315" s="436"/>
      <c r="AH315" s="436"/>
      <c r="AI315" s="436"/>
      <c r="AJ315" s="438" t="s">
        <v>32</v>
      </c>
      <c r="AK315" s="438"/>
      <c r="AL315" s="438"/>
      <c r="AM315" s="125"/>
      <c r="AN315" s="125"/>
      <c r="AO315" s="125"/>
      <c r="AP315" s="438" t="s">
        <v>251</v>
      </c>
      <c r="AQ315" s="438"/>
      <c r="AR315" s="438"/>
      <c r="AS315" s="438"/>
      <c r="AT315" s="438"/>
      <c r="AU315" s="438"/>
      <c r="AV315" s="438"/>
      <c r="AW315" s="438"/>
      <c r="AX315" s="438"/>
      <c r="AY315" s="438"/>
      <c r="AZ315" s="438"/>
      <c r="BA315" s="438"/>
      <c r="BB315" s="126"/>
      <c r="BC315" s="126"/>
      <c r="BD315" s="126"/>
      <c r="BE315" s="126"/>
      <c r="BF315" s="126"/>
      <c r="BG315" s="126"/>
      <c r="BH315" s="323">
        <f aca="true" t="shared" si="29" ref="BH315:BH320">BH316</f>
        <v>27300</v>
      </c>
      <c r="BI315" s="43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323">
        <f aca="true" t="shared" si="30" ref="BU315:BU320">BU316</f>
        <v>11420</v>
      </c>
      <c r="BV315" s="324"/>
      <c r="BW315" s="324"/>
      <c r="BX315" s="324"/>
      <c r="BY315" s="324"/>
      <c r="BZ315" s="324"/>
      <c r="CA315" s="324"/>
      <c r="CB315" s="324"/>
      <c r="CC315" s="324"/>
      <c r="CD315" s="324"/>
      <c r="CE315" s="324"/>
      <c r="CF315" s="324"/>
      <c r="CG315" s="324"/>
      <c r="CH315" s="324"/>
      <c r="CI315" s="323">
        <f aca="true" t="shared" si="31" ref="CI315:CI321">BH315-BU315</f>
        <v>15880</v>
      </c>
      <c r="CJ315" s="324"/>
      <c r="CK315" s="324"/>
      <c r="CL315" s="324"/>
      <c r="CM315" s="324"/>
      <c r="CN315" s="324"/>
      <c r="CO315" s="324"/>
      <c r="CP315" s="324"/>
      <c r="CQ315" s="324"/>
      <c r="CR315" s="324"/>
      <c r="CS315" s="324"/>
      <c r="CT315" s="325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24" customFormat="1" ht="35.25" customHeight="1">
      <c r="A316" s="226" t="s">
        <v>252</v>
      </c>
      <c r="B316" s="227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  <c r="AA316" s="227"/>
      <c r="AB316" s="227"/>
      <c r="AC316" s="227"/>
      <c r="AD316" s="227"/>
      <c r="AE316" s="227"/>
      <c r="AF316" s="227"/>
      <c r="AG316" s="227"/>
      <c r="AH316" s="227"/>
      <c r="AI316" s="227"/>
      <c r="AJ316" s="158" t="s">
        <v>32</v>
      </c>
      <c r="AK316" s="158"/>
      <c r="AL316" s="158"/>
      <c r="AM316" s="19"/>
      <c r="AN316" s="19"/>
      <c r="AO316" s="19"/>
      <c r="AP316" s="158" t="s">
        <v>253</v>
      </c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28"/>
      <c r="BC316" s="28"/>
      <c r="BD316" s="28"/>
      <c r="BE316" s="28"/>
      <c r="BF316" s="28"/>
      <c r="BG316" s="28"/>
      <c r="BH316" s="209">
        <f t="shared" si="29"/>
        <v>27300</v>
      </c>
      <c r="BI316" s="221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9">
        <f t="shared" si="30"/>
        <v>11420</v>
      </c>
      <c r="BV316" s="210"/>
      <c r="BW316" s="210"/>
      <c r="BX316" s="210"/>
      <c r="BY316" s="210"/>
      <c r="BZ316" s="210"/>
      <c r="CA316" s="210"/>
      <c r="CB316" s="210"/>
      <c r="CC316" s="210"/>
      <c r="CD316" s="210"/>
      <c r="CE316" s="210"/>
      <c r="CF316" s="210"/>
      <c r="CG316" s="210"/>
      <c r="CH316" s="210"/>
      <c r="CI316" s="209">
        <f t="shared" si="31"/>
        <v>15880</v>
      </c>
      <c r="CJ316" s="210"/>
      <c r="CK316" s="210"/>
      <c r="CL316" s="210"/>
      <c r="CM316" s="210"/>
      <c r="CN316" s="210"/>
      <c r="CO316" s="210"/>
      <c r="CP316" s="210"/>
      <c r="CQ316" s="210"/>
      <c r="CR316" s="210"/>
      <c r="CS316" s="210"/>
      <c r="CT316" s="21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188" s="60" customFormat="1" ht="29.25" customHeight="1">
      <c r="A317" s="219" t="s">
        <v>250</v>
      </c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56"/>
      <c r="AJ317" s="206" t="s">
        <v>32</v>
      </c>
      <c r="AK317" s="207"/>
      <c r="AL317" s="208"/>
      <c r="AM317" s="19"/>
      <c r="AN317" s="19"/>
      <c r="AO317" s="19"/>
      <c r="AP317" s="158" t="s">
        <v>254</v>
      </c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28"/>
      <c r="BC317" s="28"/>
      <c r="BD317" s="28"/>
      <c r="BE317" s="28"/>
      <c r="BF317" s="28"/>
      <c r="BG317" s="28"/>
      <c r="BH317" s="209">
        <f t="shared" si="29"/>
        <v>27300</v>
      </c>
      <c r="BI317" s="221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9">
        <f t="shared" si="30"/>
        <v>11420</v>
      </c>
      <c r="BV317" s="210"/>
      <c r="BW317" s="210"/>
      <c r="BX317" s="210"/>
      <c r="BY317" s="210"/>
      <c r="BZ317" s="210"/>
      <c r="CA317" s="210"/>
      <c r="CB317" s="210"/>
      <c r="CC317" s="210"/>
      <c r="CD317" s="210"/>
      <c r="CE317" s="210"/>
      <c r="CF317" s="210"/>
      <c r="CG317" s="210"/>
      <c r="CH317" s="221"/>
      <c r="CI317" s="209">
        <f t="shared" si="31"/>
        <v>15880</v>
      </c>
      <c r="CJ317" s="210"/>
      <c r="CK317" s="210"/>
      <c r="CL317" s="210"/>
      <c r="CM317" s="210"/>
      <c r="CN317" s="210"/>
      <c r="CO317" s="210"/>
      <c r="CP317" s="210"/>
      <c r="CQ317" s="210"/>
      <c r="CR317" s="210"/>
      <c r="CS317" s="210"/>
      <c r="CT317" s="211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</row>
    <row r="318" spans="1:188" s="56" customFormat="1" ht="64.5" customHeight="1">
      <c r="A318" s="401" t="s">
        <v>534</v>
      </c>
      <c r="B318" s="402"/>
      <c r="C318" s="402"/>
      <c r="D318" s="402"/>
      <c r="E318" s="402"/>
      <c r="F318" s="402"/>
      <c r="G318" s="402"/>
      <c r="H318" s="402"/>
      <c r="I318" s="402"/>
      <c r="J318" s="402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402"/>
      <c r="W318" s="402"/>
      <c r="X318" s="402"/>
      <c r="Y318" s="402"/>
      <c r="Z318" s="402"/>
      <c r="AA318" s="402"/>
      <c r="AB318" s="402"/>
      <c r="AC318" s="402"/>
      <c r="AD318" s="402"/>
      <c r="AE318" s="402"/>
      <c r="AF318" s="402"/>
      <c r="AG318" s="402"/>
      <c r="AH318" s="402"/>
      <c r="AI318" s="408"/>
      <c r="AJ318" s="308" t="s">
        <v>32</v>
      </c>
      <c r="AK318" s="309"/>
      <c r="AL318" s="310"/>
      <c r="AM318" s="65"/>
      <c r="AN318" s="65"/>
      <c r="AO318" s="65"/>
      <c r="AP318" s="249" t="s">
        <v>255</v>
      </c>
      <c r="AQ318" s="249"/>
      <c r="AR318" s="249"/>
      <c r="AS318" s="249"/>
      <c r="AT318" s="249"/>
      <c r="AU318" s="249"/>
      <c r="AV318" s="249"/>
      <c r="AW318" s="249"/>
      <c r="AX318" s="249"/>
      <c r="AY318" s="249"/>
      <c r="AZ318" s="249"/>
      <c r="BA318" s="249"/>
      <c r="BB318" s="63"/>
      <c r="BC318" s="63"/>
      <c r="BD318" s="63"/>
      <c r="BE318" s="63"/>
      <c r="BF318" s="63"/>
      <c r="BG318" s="63"/>
      <c r="BH318" s="242">
        <f t="shared" si="29"/>
        <v>27300</v>
      </c>
      <c r="BI318" s="243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242">
        <f t="shared" si="30"/>
        <v>11420</v>
      </c>
      <c r="BV318" s="252"/>
      <c r="BW318" s="252"/>
      <c r="BX318" s="252"/>
      <c r="BY318" s="252"/>
      <c r="BZ318" s="252"/>
      <c r="CA318" s="252"/>
      <c r="CB318" s="252"/>
      <c r="CC318" s="252"/>
      <c r="CD318" s="252"/>
      <c r="CE318" s="252"/>
      <c r="CF318" s="252"/>
      <c r="CG318" s="252"/>
      <c r="CH318" s="243"/>
      <c r="CI318" s="242">
        <f t="shared" si="31"/>
        <v>15880</v>
      </c>
      <c r="CJ318" s="252"/>
      <c r="CK318" s="252"/>
      <c r="CL318" s="252"/>
      <c r="CM318" s="252"/>
      <c r="CN318" s="252"/>
      <c r="CO318" s="252"/>
      <c r="CP318" s="252"/>
      <c r="CQ318" s="252"/>
      <c r="CR318" s="252"/>
      <c r="CS318" s="252"/>
      <c r="CT318" s="254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</row>
    <row r="319" spans="1:188" s="56" customFormat="1" ht="41.25" customHeight="1">
      <c r="A319" s="371" t="s">
        <v>322</v>
      </c>
      <c r="B319" s="372"/>
      <c r="C319" s="372"/>
      <c r="D319" s="372"/>
      <c r="E319" s="372"/>
      <c r="F319" s="372"/>
      <c r="G319" s="372"/>
      <c r="H319" s="372"/>
      <c r="I319" s="372"/>
      <c r="J319" s="372"/>
      <c r="K319" s="372"/>
      <c r="L319" s="372"/>
      <c r="M319" s="372"/>
      <c r="N319" s="372"/>
      <c r="O319" s="372"/>
      <c r="P319" s="372"/>
      <c r="Q319" s="372"/>
      <c r="R319" s="372"/>
      <c r="S319" s="372"/>
      <c r="T319" s="372"/>
      <c r="U319" s="372"/>
      <c r="V319" s="372"/>
      <c r="W319" s="372"/>
      <c r="X319" s="372"/>
      <c r="Y319" s="372"/>
      <c r="Z319" s="372"/>
      <c r="AA319" s="372"/>
      <c r="AB319" s="372"/>
      <c r="AC319" s="372"/>
      <c r="AD319" s="372"/>
      <c r="AE319" s="372"/>
      <c r="AF319" s="372"/>
      <c r="AG319" s="372"/>
      <c r="AH319" s="372"/>
      <c r="AI319" s="372"/>
      <c r="AJ319" s="212" t="s">
        <v>32</v>
      </c>
      <c r="AK319" s="213"/>
      <c r="AL319" s="214"/>
      <c r="AM319" s="30"/>
      <c r="AN319" s="30"/>
      <c r="AO319" s="30"/>
      <c r="AP319" s="260" t="s">
        <v>535</v>
      </c>
      <c r="AQ319" s="260"/>
      <c r="AR319" s="260"/>
      <c r="AS319" s="260"/>
      <c r="AT319" s="260"/>
      <c r="AU319" s="260"/>
      <c r="AV319" s="260"/>
      <c r="AW319" s="260"/>
      <c r="AX319" s="260"/>
      <c r="AY319" s="260"/>
      <c r="AZ319" s="260"/>
      <c r="BA319" s="260"/>
      <c r="BB319" s="31"/>
      <c r="BC319" s="31"/>
      <c r="BD319" s="31"/>
      <c r="BE319" s="31"/>
      <c r="BF319" s="31"/>
      <c r="BG319" s="31"/>
      <c r="BH319" s="215">
        <f t="shared" si="29"/>
        <v>27300</v>
      </c>
      <c r="BI319" s="216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215">
        <f t="shared" si="30"/>
        <v>11420</v>
      </c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6"/>
      <c r="CI319" s="215">
        <f t="shared" si="31"/>
        <v>15880</v>
      </c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8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</row>
    <row r="320" spans="1:188" s="56" customFormat="1" ht="24.75" customHeight="1">
      <c r="A320" s="226" t="s">
        <v>132</v>
      </c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  <c r="AA320" s="227"/>
      <c r="AB320" s="227"/>
      <c r="AC320" s="227"/>
      <c r="AD320" s="227"/>
      <c r="AE320" s="227"/>
      <c r="AF320" s="227"/>
      <c r="AG320" s="227"/>
      <c r="AH320" s="227"/>
      <c r="AI320" s="379"/>
      <c r="AJ320" s="206" t="s">
        <v>32</v>
      </c>
      <c r="AK320" s="207"/>
      <c r="AL320" s="208"/>
      <c r="AM320" s="19"/>
      <c r="AN320" s="19"/>
      <c r="AO320" s="19"/>
      <c r="AP320" s="158" t="s">
        <v>536</v>
      </c>
      <c r="AQ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28"/>
      <c r="BC320" s="28"/>
      <c r="BD320" s="28"/>
      <c r="BE320" s="28"/>
      <c r="BF320" s="28"/>
      <c r="BG320" s="28"/>
      <c r="BH320" s="209">
        <f t="shared" si="29"/>
        <v>27300</v>
      </c>
      <c r="BI320" s="221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9">
        <f t="shared" si="30"/>
        <v>11420</v>
      </c>
      <c r="BV320" s="210"/>
      <c r="BW320" s="210"/>
      <c r="BX320" s="210"/>
      <c r="BY320" s="210"/>
      <c r="BZ320" s="210"/>
      <c r="CA320" s="210"/>
      <c r="CB320" s="210"/>
      <c r="CC320" s="210"/>
      <c r="CD320" s="210"/>
      <c r="CE320" s="210"/>
      <c r="CF320" s="210"/>
      <c r="CG320" s="210"/>
      <c r="CH320" s="221"/>
      <c r="CI320" s="209">
        <f t="shared" si="31"/>
        <v>15880</v>
      </c>
      <c r="CJ320" s="210"/>
      <c r="CK320" s="210"/>
      <c r="CL320" s="210"/>
      <c r="CM320" s="210"/>
      <c r="CN320" s="210"/>
      <c r="CO320" s="210"/>
      <c r="CP320" s="210"/>
      <c r="CQ320" s="210"/>
      <c r="CR320" s="210"/>
      <c r="CS320" s="210"/>
      <c r="CT320" s="211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</row>
    <row r="321" spans="1:188" s="56" customFormat="1" ht="20.25" customHeight="1">
      <c r="A321" s="226" t="s">
        <v>148</v>
      </c>
      <c r="B321" s="227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  <c r="AA321" s="227"/>
      <c r="AB321" s="227"/>
      <c r="AC321" s="227"/>
      <c r="AD321" s="227"/>
      <c r="AE321" s="227"/>
      <c r="AF321" s="227"/>
      <c r="AG321" s="227"/>
      <c r="AH321" s="227"/>
      <c r="AI321" s="379"/>
      <c r="AJ321" s="206" t="s">
        <v>32</v>
      </c>
      <c r="AK321" s="207"/>
      <c r="AL321" s="208"/>
      <c r="AM321" s="19"/>
      <c r="AN321" s="19"/>
      <c r="AO321" s="19"/>
      <c r="AP321" s="158" t="s">
        <v>537</v>
      </c>
      <c r="AQ321" s="158"/>
      <c r="AR321" s="158"/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28"/>
      <c r="BC321" s="28"/>
      <c r="BD321" s="28"/>
      <c r="BE321" s="28"/>
      <c r="BF321" s="28"/>
      <c r="BG321" s="28"/>
      <c r="BH321" s="209">
        <v>27300</v>
      </c>
      <c r="BI321" s="221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9">
        <v>11420</v>
      </c>
      <c r="BV321" s="210"/>
      <c r="BW321" s="210"/>
      <c r="BX321" s="210"/>
      <c r="BY321" s="210"/>
      <c r="BZ321" s="210"/>
      <c r="CA321" s="210"/>
      <c r="CB321" s="210"/>
      <c r="CC321" s="210"/>
      <c r="CD321" s="210"/>
      <c r="CE321" s="210"/>
      <c r="CF321" s="210"/>
      <c r="CG321" s="210"/>
      <c r="CH321" s="221"/>
      <c r="CI321" s="209">
        <f t="shared" si="31"/>
        <v>15880</v>
      </c>
      <c r="CJ321" s="210"/>
      <c r="CK321" s="210"/>
      <c r="CL321" s="210"/>
      <c r="CM321" s="210"/>
      <c r="CN321" s="210"/>
      <c r="CO321" s="210"/>
      <c r="CP321" s="210"/>
      <c r="CQ321" s="210"/>
      <c r="CR321" s="210"/>
      <c r="CS321" s="210"/>
      <c r="CT321" s="211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</row>
    <row r="322" ht="7.5" customHeight="1" thickBot="1"/>
    <row r="323" spans="1:98" ht="24" customHeight="1" thickBot="1">
      <c r="A323" s="351" t="s">
        <v>235</v>
      </c>
      <c r="B323" s="351"/>
      <c r="C323" s="351"/>
      <c r="D323" s="351"/>
      <c r="E323" s="351"/>
      <c r="F323" s="351"/>
      <c r="G323" s="351"/>
      <c r="H323" s="351"/>
      <c r="I323" s="351"/>
      <c r="J323" s="351"/>
      <c r="K323" s="351"/>
      <c r="L323" s="351"/>
      <c r="M323" s="351"/>
      <c r="N323" s="351"/>
      <c r="O323" s="351"/>
      <c r="P323" s="351"/>
      <c r="Q323" s="351"/>
      <c r="R323" s="351"/>
      <c r="S323" s="351"/>
      <c r="T323" s="351"/>
      <c r="U323" s="351"/>
      <c r="V323" s="351"/>
      <c r="W323" s="351"/>
      <c r="X323" s="351"/>
      <c r="Y323" s="351"/>
      <c r="Z323" s="351"/>
      <c r="AA323" s="351"/>
      <c r="AB323" s="351"/>
      <c r="AC323" s="351"/>
      <c r="AD323" s="351"/>
      <c r="AE323" s="351"/>
      <c r="AF323" s="351"/>
      <c r="AG323" s="351"/>
      <c r="AH323" s="351"/>
      <c r="AI323" s="351"/>
      <c r="AJ323" s="349" t="s">
        <v>33</v>
      </c>
      <c r="AK323" s="350"/>
      <c r="AL323" s="350"/>
      <c r="AM323" s="350"/>
      <c r="AN323" s="350"/>
      <c r="AO323" s="350"/>
      <c r="AP323" s="350" t="s">
        <v>36</v>
      </c>
      <c r="AQ323" s="350"/>
      <c r="AR323" s="350"/>
      <c r="AS323" s="350"/>
      <c r="AT323" s="350"/>
      <c r="AU323" s="350"/>
      <c r="AV323" s="350"/>
      <c r="AW323" s="350"/>
      <c r="AX323" s="350"/>
      <c r="AY323" s="350"/>
      <c r="AZ323" s="350"/>
      <c r="BA323" s="350"/>
      <c r="BB323" s="345">
        <v>-6207062.81</v>
      </c>
      <c r="BC323" s="346"/>
      <c r="BD323" s="346"/>
      <c r="BE323" s="346"/>
      <c r="BF323" s="346"/>
      <c r="BG323" s="346"/>
      <c r="BH323" s="346"/>
      <c r="BI323" s="346"/>
      <c r="BJ323" s="346"/>
      <c r="BK323" s="346"/>
      <c r="BL323" s="346"/>
      <c r="BM323" s="346"/>
      <c r="BN323" s="346"/>
      <c r="BO323" s="346"/>
      <c r="BP323" s="346"/>
      <c r="BQ323" s="346"/>
      <c r="BR323" s="346"/>
      <c r="BS323" s="346"/>
      <c r="BT323" s="67"/>
      <c r="BU323" s="346">
        <v>-5072220.6</v>
      </c>
      <c r="BV323" s="346"/>
      <c r="BW323" s="346"/>
      <c r="BX323" s="346"/>
      <c r="BY323" s="346"/>
      <c r="BZ323" s="346"/>
      <c r="CA323" s="346"/>
      <c r="CB323" s="346"/>
      <c r="CC323" s="346"/>
      <c r="CD323" s="346"/>
      <c r="CE323" s="346"/>
      <c r="CF323" s="346"/>
      <c r="CG323" s="346"/>
      <c r="CH323" s="346"/>
      <c r="CI323" s="355" t="s">
        <v>36</v>
      </c>
      <c r="CJ323" s="355"/>
      <c r="CK323" s="355"/>
      <c r="CL323" s="355"/>
      <c r="CM323" s="355"/>
      <c r="CN323" s="355"/>
      <c r="CO323" s="355"/>
      <c r="CP323" s="355"/>
      <c r="CQ323" s="355"/>
      <c r="CR323" s="355"/>
      <c r="CS323" s="355"/>
      <c r="CT323" s="355"/>
    </row>
    <row r="324" ht="3" customHeight="1"/>
  </sheetData>
  <sheetProtection/>
  <mergeCells count="1917">
    <mergeCell ref="BU251:CH251"/>
    <mergeCell ref="CI251:CT251"/>
    <mergeCell ref="A252:AI252"/>
    <mergeCell ref="AJ252:AL252"/>
    <mergeCell ref="AP252:BA252"/>
    <mergeCell ref="BH252:BI252"/>
    <mergeCell ref="BU252:CH252"/>
    <mergeCell ref="CI252:CT252"/>
    <mergeCell ref="BU249:CH249"/>
    <mergeCell ref="CI249:CT249"/>
    <mergeCell ref="AJ250:AL250"/>
    <mergeCell ref="AP250:BA250"/>
    <mergeCell ref="BH250:BI250"/>
    <mergeCell ref="BU250:CH250"/>
    <mergeCell ref="CI250:CT250"/>
    <mergeCell ref="A249:AI249"/>
    <mergeCell ref="A250:AI250"/>
    <mergeCell ref="A251:AI251"/>
    <mergeCell ref="AJ249:AL249"/>
    <mergeCell ref="AP249:BA249"/>
    <mergeCell ref="BH249:BI249"/>
    <mergeCell ref="AJ251:AL251"/>
    <mergeCell ref="AP251:BA251"/>
    <mergeCell ref="BH251:BI251"/>
    <mergeCell ref="A248:AI248"/>
    <mergeCell ref="AJ248:AL248"/>
    <mergeCell ref="AP248:BA248"/>
    <mergeCell ref="BH248:BI248"/>
    <mergeCell ref="BU248:CH248"/>
    <mergeCell ref="CI248:CT248"/>
    <mergeCell ref="AP246:BA246"/>
    <mergeCell ref="BH246:BI246"/>
    <mergeCell ref="BU246:CH246"/>
    <mergeCell ref="CI246:CT246"/>
    <mergeCell ref="A247:AI247"/>
    <mergeCell ref="AJ247:AL247"/>
    <mergeCell ref="AP247:BA247"/>
    <mergeCell ref="BH247:BI247"/>
    <mergeCell ref="BU247:CH247"/>
    <mergeCell ref="CI247:CT247"/>
    <mergeCell ref="CI207:CT207"/>
    <mergeCell ref="CI194:CT194"/>
    <mergeCell ref="A206:AI206"/>
    <mergeCell ref="AJ206:AL206"/>
    <mergeCell ref="AP206:BA206"/>
    <mergeCell ref="BH206:BI206"/>
    <mergeCell ref="BU206:CH206"/>
    <mergeCell ref="CI206:CT206"/>
    <mergeCell ref="A194:AI194"/>
    <mergeCell ref="AJ194:AL194"/>
    <mergeCell ref="AP194:BA194"/>
    <mergeCell ref="BH194:BI194"/>
    <mergeCell ref="CI192:CT192"/>
    <mergeCell ref="A193:AI193"/>
    <mergeCell ref="AJ193:AL193"/>
    <mergeCell ref="AP193:BA193"/>
    <mergeCell ref="BH193:BI193"/>
    <mergeCell ref="BU193:CH193"/>
    <mergeCell ref="CI193:CT193"/>
    <mergeCell ref="A192:AI192"/>
    <mergeCell ref="AJ192:AL192"/>
    <mergeCell ref="AP192:BA192"/>
    <mergeCell ref="BH192:BI192"/>
    <mergeCell ref="BU184:CH184"/>
    <mergeCell ref="CI184:CT184"/>
    <mergeCell ref="A191:AI191"/>
    <mergeCell ref="AJ191:AO191"/>
    <mergeCell ref="AP191:BA191"/>
    <mergeCell ref="CI191:CT191"/>
    <mergeCell ref="A184:AI184"/>
    <mergeCell ref="AJ184:AL184"/>
    <mergeCell ref="AP184:BA184"/>
    <mergeCell ref="BH184:BI184"/>
    <mergeCell ref="AP185:BA185"/>
    <mergeCell ref="BH189:BI189"/>
    <mergeCell ref="A188:AI188"/>
    <mergeCell ref="A187:AI187"/>
    <mergeCell ref="A186:AI186"/>
    <mergeCell ref="AP189:BA189"/>
    <mergeCell ref="BU182:CH182"/>
    <mergeCell ref="CI182:CT182"/>
    <mergeCell ref="A183:AI183"/>
    <mergeCell ref="AJ183:AL183"/>
    <mergeCell ref="AP183:BA183"/>
    <mergeCell ref="BH183:BI183"/>
    <mergeCell ref="BU183:CH183"/>
    <mergeCell ref="CI183:CT183"/>
    <mergeCell ref="A182:AI182"/>
    <mergeCell ref="AJ182:AL182"/>
    <mergeCell ref="CI180:CT180"/>
    <mergeCell ref="A181:AI181"/>
    <mergeCell ref="AJ181:AL181"/>
    <mergeCell ref="AP181:BA181"/>
    <mergeCell ref="BH181:BI181"/>
    <mergeCell ref="BU181:CH181"/>
    <mergeCell ref="CI181:CT181"/>
    <mergeCell ref="A179:AI179"/>
    <mergeCell ref="AJ179:AL179"/>
    <mergeCell ref="AP179:BA179"/>
    <mergeCell ref="BH179:BI179"/>
    <mergeCell ref="A180:AI180"/>
    <mergeCell ref="AP182:BA182"/>
    <mergeCell ref="BH182:BI182"/>
    <mergeCell ref="CI150:CT150"/>
    <mergeCell ref="A59:AI59"/>
    <mergeCell ref="AJ59:AO59"/>
    <mergeCell ref="AP59:BA59"/>
    <mergeCell ref="BH59:BI59"/>
    <mergeCell ref="BU59:CH59"/>
    <mergeCell ref="AJ150:AL150"/>
    <mergeCell ref="AP150:BA150"/>
    <mergeCell ref="BH150:BI150"/>
    <mergeCell ref="BU150:CH150"/>
    <mergeCell ref="CI148:CT148"/>
    <mergeCell ref="A149:AI149"/>
    <mergeCell ref="AJ149:AL149"/>
    <mergeCell ref="AP149:BA149"/>
    <mergeCell ref="BH149:BI149"/>
    <mergeCell ref="BU149:CH149"/>
    <mergeCell ref="CI149:CT149"/>
    <mergeCell ref="AJ148:AO148"/>
    <mergeCell ref="AP148:BA148"/>
    <mergeCell ref="BH148:BI148"/>
    <mergeCell ref="CI146:CT146"/>
    <mergeCell ref="AJ147:AO147"/>
    <mergeCell ref="AP147:BA147"/>
    <mergeCell ref="BH147:BI147"/>
    <mergeCell ref="BU147:CH147"/>
    <mergeCell ref="CI147:CT147"/>
    <mergeCell ref="AP146:BA146"/>
    <mergeCell ref="BH117:BI117"/>
    <mergeCell ref="BH116:BI116"/>
    <mergeCell ref="AP110:BA110"/>
    <mergeCell ref="CI144:CT144"/>
    <mergeCell ref="AJ144:AL144"/>
    <mergeCell ref="A145:AI145"/>
    <mergeCell ref="AJ145:AO145"/>
    <mergeCell ref="AP145:BA145"/>
    <mergeCell ref="BH145:BI145"/>
    <mergeCell ref="BU145:CH145"/>
    <mergeCell ref="AJ162:AL162"/>
    <mergeCell ref="AP132:BA132"/>
    <mergeCell ref="A144:AI144"/>
    <mergeCell ref="A229:AI229"/>
    <mergeCell ref="AJ229:AL229"/>
    <mergeCell ref="AP229:BA229"/>
    <mergeCell ref="A146:AI146"/>
    <mergeCell ref="AJ146:AO146"/>
    <mergeCell ref="AJ207:AL207"/>
    <mergeCell ref="AP144:BA144"/>
    <mergeCell ref="AJ164:AL164"/>
    <mergeCell ref="AJ165:AL165"/>
    <mergeCell ref="A221:AI221"/>
    <mergeCell ref="AP199:BA199"/>
    <mergeCell ref="AJ211:AL211"/>
    <mergeCell ref="AJ215:AL215"/>
    <mergeCell ref="A211:AI211"/>
    <mergeCell ref="AP221:BA221"/>
    <mergeCell ref="AP164:BA164"/>
    <mergeCell ref="AJ216:AL216"/>
    <mergeCell ref="AP113:BA113"/>
    <mergeCell ref="A227:AI227"/>
    <mergeCell ref="AJ227:AL227"/>
    <mergeCell ref="A195:AI195"/>
    <mergeCell ref="AP196:BA196"/>
    <mergeCell ref="AP198:BA198"/>
    <mergeCell ref="AJ221:AO221"/>
    <mergeCell ref="A222:AI222"/>
    <mergeCell ref="AP195:BA195"/>
    <mergeCell ref="A207:AI207"/>
    <mergeCell ref="BU213:CH213"/>
    <mergeCell ref="BU201:CH201"/>
    <mergeCell ref="BH200:BI200"/>
    <mergeCell ref="BH201:BI201"/>
    <mergeCell ref="BH213:BI213"/>
    <mergeCell ref="BH211:BI211"/>
    <mergeCell ref="BH202:BI202"/>
    <mergeCell ref="BU208:CH208"/>
    <mergeCell ref="AP109:BA109"/>
    <mergeCell ref="AP108:BA108"/>
    <mergeCell ref="AP102:BA102"/>
    <mergeCell ref="BH102:BI102"/>
    <mergeCell ref="AP104:BA104"/>
    <mergeCell ref="CI107:CT107"/>
    <mergeCell ref="AP106:BA106"/>
    <mergeCell ref="BH106:BI106"/>
    <mergeCell ref="BU103:CH103"/>
    <mergeCell ref="BH110:BI110"/>
    <mergeCell ref="BH109:BI109"/>
    <mergeCell ref="AP105:BA105"/>
    <mergeCell ref="CI102:CT102"/>
    <mergeCell ref="CI103:CT103"/>
    <mergeCell ref="BU106:CH106"/>
    <mergeCell ref="BH107:BI107"/>
    <mergeCell ref="BH108:BI108"/>
    <mergeCell ref="CI105:CT105"/>
    <mergeCell ref="AP107:BA107"/>
    <mergeCell ref="A104:AI104"/>
    <mergeCell ref="AJ104:AL104"/>
    <mergeCell ref="BU107:CH107"/>
    <mergeCell ref="A107:AI107"/>
    <mergeCell ref="AJ107:AO107"/>
    <mergeCell ref="BH103:BI103"/>
    <mergeCell ref="BU105:CH105"/>
    <mergeCell ref="BU104:CH104"/>
    <mergeCell ref="BU100:CH100"/>
    <mergeCell ref="BH104:BI104"/>
    <mergeCell ref="BH101:BI101"/>
    <mergeCell ref="BH99:BI99"/>
    <mergeCell ref="BU102:CH102"/>
    <mergeCell ref="A106:AI106"/>
    <mergeCell ref="AJ106:AO106"/>
    <mergeCell ref="A102:AI102"/>
    <mergeCell ref="A100:AI100"/>
    <mergeCell ref="AJ100:AL100"/>
    <mergeCell ref="A108:AI108"/>
    <mergeCell ref="A101:AI101"/>
    <mergeCell ref="A103:AI103"/>
    <mergeCell ref="AJ103:AL103"/>
    <mergeCell ref="BH125:BI125"/>
    <mergeCell ref="A99:AI99"/>
    <mergeCell ref="AJ99:AL99"/>
    <mergeCell ref="A105:AI105"/>
    <mergeCell ref="AJ105:AO105"/>
    <mergeCell ref="A114:AI114"/>
    <mergeCell ref="AP101:BA101"/>
    <mergeCell ref="BH271:BI271"/>
    <mergeCell ref="BU244:CH244"/>
    <mergeCell ref="BH236:BI236"/>
    <mergeCell ref="BU245:CH245"/>
    <mergeCell ref="BU260:CH260"/>
    <mergeCell ref="BU236:CH236"/>
    <mergeCell ref="BU259:CH259"/>
    <mergeCell ref="BU237:CH237"/>
    <mergeCell ref="AP227:BA227"/>
    <mergeCell ref="BH291:BI291"/>
    <mergeCell ref="AJ101:AL101"/>
    <mergeCell ref="AP165:BA165"/>
    <mergeCell ref="BH165:BI165"/>
    <mergeCell ref="AP117:BA117"/>
    <mergeCell ref="BH115:BI115"/>
    <mergeCell ref="AP137:BA137"/>
    <mergeCell ref="AP124:BA124"/>
    <mergeCell ref="AP133:BA133"/>
    <mergeCell ref="AP131:BA131"/>
    <mergeCell ref="BU288:CH288"/>
    <mergeCell ref="BH282:BI282"/>
    <mergeCell ref="BH272:BI272"/>
    <mergeCell ref="BU291:CH291"/>
    <mergeCell ref="BU273:CH273"/>
    <mergeCell ref="BH278:BI278"/>
    <mergeCell ref="BH284:BI284"/>
    <mergeCell ref="BU289:CH289"/>
    <mergeCell ref="BH290:BI290"/>
    <mergeCell ref="BU290:CH290"/>
    <mergeCell ref="BH296:BI296"/>
    <mergeCell ref="BH302:BI302"/>
    <mergeCell ref="BU302:CH302"/>
    <mergeCell ref="BU301:CH301"/>
    <mergeCell ref="BU300:CH300"/>
    <mergeCell ref="BH297:BI297"/>
    <mergeCell ref="BH298:BI298"/>
    <mergeCell ref="BH299:BI299"/>
    <mergeCell ref="BH301:BI301"/>
    <mergeCell ref="BH300:BI300"/>
    <mergeCell ref="AP315:BA315"/>
    <mergeCell ref="AP308:BA308"/>
    <mergeCell ref="A319:AI319"/>
    <mergeCell ref="AJ316:AL316"/>
    <mergeCell ref="AJ315:AL315"/>
    <mergeCell ref="BH311:BI311"/>
    <mergeCell ref="A310:AI310"/>
    <mergeCell ref="AJ302:AO302"/>
    <mergeCell ref="A304:AI304"/>
    <mergeCell ref="A318:AI318"/>
    <mergeCell ref="AP304:BA304"/>
    <mergeCell ref="BH319:BI319"/>
    <mergeCell ref="AJ319:AL319"/>
    <mergeCell ref="AP319:BA319"/>
    <mergeCell ref="AP316:BA316"/>
    <mergeCell ref="BH317:BI317"/>
    <mergeCell ref="BH303:BI303"/>
    <mergeCell ref="AP305:BA305"/>
    <mergeCell ref="BH305:BI305"/>
    <mergeCell ref="BH308:BI308"/>
    <mergeCell ref="BH318:BI318"/>
    <mergeCell ref="AP318:BA318"/>
    <mergeCell ref="AP317:BA317"/>
    <mergeCell ref="BH316:BI316"/>
    <mergeCell ref="AP311:BA311"/>
    <mergeCell ref="BH313:BI313"/>
    <mergeCell ref="BH315:BI315"/>
    <mergeCell ref="BH304:BI304"/>
    <mergeCell ref="BH321:BI321"/>
    <mergeCell ref="BH320:BI320"/>
    <mergeCell ref="AP321:BA321"/>
    <mergeCell ref="AJ320:AL320"/>
    <mergeCell ref="AP320:BA320"/>
    <mergeCell ref="AP310:BA310"/>
    <mergeCell ref="AP309:BA309"/>
    <mergeCell ref="AJ308:AL308"/>
    <mergeCell ref="BH312:BI312"/>
    <mergeCell ref="A321:AI321"/>
    <mergeCell ref="AJ321:AL321"/>
    <mergeCell ref="AJ318:AL318"/>
    <mergeCell ref="A295:AI295"/>
    <mergeCell ref="AJ295:AL295"/>
    <mergeCell ref="AJ298:AO298"/>
    <mergeCell ref="A299:AI299"/>
    <mergeCell ref="AJ299:AO299"/>
    <mergeCell ref="A317:AI317"/>
    <mergeCell ref="AJ300:AO300"/>
    <mergeCell ref="A301:AI301"/>
    <mergeCell ref="A302:AI302"/>
    <mergeCell ref="A298:AI298"/>
    <mergeCell ref="A311:AI311"/>
    <mergeCell ref="A320:AI320"/>
    <mergeCell ref="AJ317:AL317"/>
    <mergeCell ref="A316:AI316"/>
    <mergeCell ref="AJ304:AL304"/>
    <mergeCell ref="A312:AI312"/>
    <mergeCell ref="A308:AI308"/>
    <mergeCell ref="A307:AI307"/>
    <mergeCell ref="AJ307:AL307"/>
    <mergeCell ref="A297:AI297"/>
    <mergeCell ref="A293:AI293"/>
    <mergeCell ref="A294:AI294"/>
    <mergeCell ref="AP296:BA296"/>
    <mergeCell ref="AP297:BA297"/>
    <mergeCell ref="AP303:BA303"/>
    <mergeCell ref="AJ303:AL303"/>
    <mergeCell ref="AJ297:AO297"/>
    <mergeCell ref="AJ291:AL291"/>
    <mergeCell ref="A315:AI315"/>
    <mergeCell ref="AJ293:AL293"/>
    <mergeCell ref="A305:AI305"/>
    <mergeCell ref="AJ305:AL305"/>
    <mergeCell ref="A300:AI300"/>
    <mergeCell ref="AJ310:AL310"/>
    <mergeCell ref="AJ306:AL306"/>
    <mergeCell ref="A309:AI309"/>
    <mergeCell ref="AJ309:AL309"/>
    <mergeCell ref="BH273:BI273"/>
    <mergeCell ref="AP278:BA278"/>
    <mergeCell ref="BH294:BI294"/>
    <mergeCell ref="AP284:BA284"/>
    <mergeCell ref="AP287:BA287"/>
    <mergeCell ref="AP290:BA290"/>
    <mergeCell ref="BH285:BI285"/>
    <mergeCell ref="BH292:BI292"/>
    <mergeCell ref="BH293:BI293"/>
    <mergeCell ref="BH289:BI289"/>
    <mergeCell ref="AJ228:AO228"/>
    <mergeCell ref="AJ236:AL236"/>
    <mergeCell ref="AJ219:AL219"/>
    <mergeCell ref="AJ222:AL222"/>
    <mergeCell ref="AJ217:AL217"/>
    <mergeCell ref="AJ226:AL226"/>
    <mergeCell ref="AJ224:AL224"/>
    <mergeCell ref="AJ231:AL231"/>
    <mergeCell ref="AJ232:AL232"/>
    <mergeCell ref="AJ220:AL220"/>
    <mergeCell ref="BH226:BI226"/>
    <mergeCell ref="BH222:BI222"/>
    <mergeCell ref="AP219:BA219"/>
    <mergeCell ref="AP224:BA224"/>
    <mergeCell ref="AP223:BA223"/>
    <mergeCell ref="AP220:BA220"/>
    <mergeCell ref="AP222:BA222"/>
    <mergeCell ref="AP226:BA226"/>
    <mergeCell ref="BH224:BI224"/>
    <mergeCell ref="BU268:CH268"/>
    <mergeCell ref="AJ268:AO268"/>
    <mergeCell ref="BH260:BI260"/>
    <mergeCell ref="BU266:CH266"/>
    <mergeCell ref="BH266:BI266"/>
    <mergeCell ref="AP268:BA268"/>
    <mergeCell ref="AP266:BA266"/>
    <mergeCell ref="CI266:CT266"/>
    <mergeCell ref="CI255:CT255"/>
    <mergeCell ref="BH267:BI267"/>
    <mergeCell ref="CI267:CT267"/>
    <mergeCell ref="AP267:BA267"/>
    <mergeCell ref="AP256:BA256"/>
    <mergeCell ref="BH259:BI259"/>
    <mergeCell ref="BU267:CH267"/>
    <mergeCell ref="CI272:CT272"/>
    <mergeCell ref="A127:AI127"/>
    <mergeCell ref="AJ127:AL127"/>
    <mergeCell ref="A136:AI136"/>
    <mergeCell ref="AJ136:AL136"/>
    <mergeCell ref="CI221:CT221"/>
    <mergeCell ref="CI222:CT222"/>
    <mergeCell ref="BH231:BI231"/>
    <mergeCell ref="A228:AI228"/>
    <mergeCell ref="CI253:CT253"/>
    <mergeCell ref="CI215:CT215"/>
    <mergeCell ref="AJ213:AL213"/>
    <mergeCell ref="AJ161:AO161"/>
    <mergeCell ref="AP160:BA160"/>
    <mergeCell ref="AJ163:AL163"/>
    <mergeCell ref="A138:AI138"/>
    <mergeCell ref="AJ202:AL202"/>
    <mergeCell ref="BU215:CH215"/>
    <mergeCell ref="AP203:BA203"/>
    <mergeCell ref="AP215:BA215"/>
    <mergeCell ref="AP135:BA135"/>
    <mergeCell ref="AP127:BA127"/>
    <mergeCell ref="AJ126:AL126"/>
    <mergeCell ref="A112:AI112"/>
    <mergeCell ref="A135:AI135"/>
    <mergeCell ref="AJ135:AL135"/>
    <mergeCell ref="AP120:BA120"/>
    <mergeCell ref="AP121:BA121"/>
    <mergeCell ref="AP126:BA126"/>
    <mergeCell ref="A121:AI121"/>
    <mergeCell ref="A110:AI110"/>
    <mergeCell ref="A116:AI116"/>
    <mergeCell ref="A113:AI113"/>
    <mergeCell ref="A125:AI125"/>
    <mergeCell ref="AJ122:AO122"/>
    <mergeCell ref="AJ113:AL113"/>
    <mergeCell ref="AJ117:AO117"/>
    <mergeCell ref="A117:AI117"/>
    <mergeCell ref="A118:AI118"/>
    <mergeCell ref="A119:AI119"/>
    <mergeCell ref="AJ85:AL85"/>
    <mergeCell ref="A87:AI87"/>
    <mergeCell ref="A129:AI129"/>
    <mergeCell ref="A124:AI124"/>
    <mergeCell ref="A115:AI115"/>
    <mergeCell ref="A109:AI109"/>
    <mergeCell ref="A111:AI111"/>
    <mergeCell ref="A126:AI126"/>
    <mergeCell ref="A123:AI123"/>
    <mergeCell ref="A98:AI98"/>
    <mergeCell ref="A218:AI218"/>
    <mergeCell ref="BU214:CH214"/>
    <mergeCell ref="A217:AI217"/>
    <mergeCell ref="A215:AI215"/>
    <mergeCell ref="AP216:BA216"/>
    <mergeCell ref="BU218:CH218"/>
    <mergeCell ref="BH217:BI217"/>
    <mergeCell ref="BH218:BI218"/>
    <mergeCell ref="AP134:BA134"/>
    <mergeCell ref="AP136:BA136"/>
    <mergeCell ref="BU231:CH231"/>
    <mergeCell ref="BU229:CH229"/>
    <mergeCell ref="BU226:CH226"/>
    <mergeCell ref="BU224:CH224"/>
    <mergeCell ref="BU225:CH225"/>
    <mergeCell ref="BU227:CH227"/>
    <mergeCell ref="BH210:BI210"/>
    <mergeCell ref="BH205:BI205"/>
    <mergeCell ref="CI226:CT226"/>
    <mergeCell ref="BU228:CH228"/>
    <mergeCell ref="AP218:BA218"/>
    <mergeCell ref="BU219:CH219"/>
    <mergeCell ref="CI236:CT236"/>
    <mergeCell ref="BU230:CH230"/>
    <mergeCell ref="BU233:CH233"/>
    <mergeCell ref="CI228:CT228"/>
    <mergeCell ref="CI227:CT227"/>
    <mergeCell ref="BH219:BI219"/>
    <mergeCell ref="CI217:CT217"/>
    <mergeCell ref="BU216:CH216"/>
    <mergeCell ref="CI216:CT216"/>
    <mergeCell ref="BU217:CH217"/>
    <mergeCell ref="CI225:CT225"/>
    <mergeCell ref="CI223:CT223"/>
    <mergeCell ref="CI218:CT218"/>
    <mergeCell ref="BU223:CH223"/>
    <mergeCell ref="BU222:CH222"/>
    <mergeCell ref="BH203:BI203"/>
    <mergeCell ref="BH129:BI129"/>
    <mergeCell ref="BH130:BI130"/>
    <mergeCell ref="BU129:CH129"/>
    <mergeCell ref="BU177:CH177"/>
    <mergeCell ref="BU160:CH160"/>
    <mergeCell ref="BU133:CH133"/>
    <mergeCell ref="BH198:BI198"/>
    <mergeCell ref="BH199:BI199"/>
    <mergeCell ref="BU148:CH148"/>
    <mergeCell ref="BH126:BI126"/>
    <mergeCell ref="BH128:BI128"/>
    <mergeCell ref="BH127:BI127"/>
    <mergeCell ref="BH131:BI131"/>
    <mergeCell ref="BH132:BI132"/>
    <mergeCell ref="BH151:BI151"/>
    <mergeCell ref="BH134:BI134"/>
    <mergeCell ref="BH146:BI146"/>
    <mergeCell ref="BH135:BI135"/>
    <mergeCell ref="BH136:BI136"/>
    <mergeCell ref="BH124:BI124"/>
    <mergeCell ref="BH215:BI215"/>
    <mergeCell ref="BU212:CH212"/>
    <mergeCell ref="BH163:BI163"/>
    <mergeCell ref="BU166:CH166"/>
    <mergeCell ref="BH175:BI175"/>
    <mergeCell ref="BH137:BI137"/>
    <mergeCell ref="BH159:BI159"/>
    <mergeCell ref="BH139:BI139"/>
    <mergeCell ref="BH170:BI170"/>
    <mergeCell ref="BH120:BI120"/>
    <mergeCell ref="BH118:BI118"/>
    <mergeCell ref="BH119:BI119"/>
    <mergeCell ref="BH122:BI122"/>
    <mergeCell ref="BH121:BI121"/>
    <mergeCell ref="BH123:BI123"/>
    <mergeCell ref="CI321:CT321"/>
    <mergeCell ref="BU321:CH321"/>
    <mergeCell ref="BU320:CH320"/>
    <mergeCell ref="CI296:CT296"/>
    <mergeCell ref="CI320:CT320"/>
    <mergeCell ref="CI318:CT318"/>
    <mergeCell ref="CI319:CT319"/>
    <mergeCell ref="CI317:CT317"/>
    <mergeCell ref="BU318:CH318"/>
    <mergeCell ref="BU317:CH317"/>
    <mergeCell ref="BU303:CH303"/>
    <mergeCell ref="BU308:CH308"/>
    <mergeCell ref="BU311:CH311"/>
    <mergeCell ref="BU310:CH310"/>
    <mergeCell ref="BU316:CH316"/>
    <mergeCell ref="BU315:CH315"/>
    <mergeCell ref="BU304:CH304"/>
    <mergeCell ref="BU307:CH307"/>
    <mergeCell ref="BU312:CH312"/>
    <mergeCell ref="BU314:CH314"/>
    <mergeCell ref="BU319:CH319"/>
    <mergeCell ref="CI295:CT295"/>
    <mergeCell ref="BU298:CH298"/>
    <mergeCell ref="BU305:CH305"/>
    <mergeCell ref="BU306:CH306"/>
    <mergeCell ref="CI306:CT306"/>
    <mergeCell ref="CI308:CT308"/>
    <mergeCell ref="BU309:CH309"/>
    <mergeCell ref="CI299:CT299"/>
    <mergeCell ref="CI302:CT302"/>
    <mergeCell ref="CI316:CT316"/>
    <mergeCell ref="CI315:CT315"/>
    <mergeCell ref="CI298:CT298"/>
    <mergeCell ref="CI300:CT300"/>
    <mergeCell ref="CI301:CT301"/>
    <mergeCell ref="CI310:CT310"/>
    <mergeCell ref="CI304:CT304"/>
    <mergeCell ref="CI311:CT311"/>
    <mergeCell ref="CI303:CT303"/>
    <mergeCell ref="CI305:CT305"/>
    <mergeCell ref="A288:AI288"/>
    <mergeCell ref="AJ288:AL288"/>
    <mergeCell ref="A291:AI291"/>
    <mergeCell ref="AJ296:AO296"/>
    <mergeCell ref="A292:AI292"/>
    <mergeCell ref="A296:AI296"/>
    <mergeCell ref="AJ289:AL289"/>
    <mergeCell ref="AJ292:AL292"/>
    <mergeCell ref="A290:AI290"/>
    <mergeCell ref="A289:AI289"/>
    <mergeCell ref="BU293:CH293"/>
    <mergeCell ref="BH295:BI295"/>
    <mergeCell ref="A272:AI272"/>
    <mergeCell ref="AJ275:AL275"/>
    <mergeCell ref="A273:AI273"/>
    <mergeCell ref="A284:AI284"/>
    <mergeCell ref="AJ284:AL284"/>
    <mergeCell ref="A281:AI281"/>
    <mergeCell ref="A285:AI285"/>
    <mergeCell ref="A286:AI286"/>
    <mergeCell ref="AJ287:AL287"/>
    <mergeCell ref="A277:AI277"/>
    <mergeCell ref="AJ278:AL278"/>
    <mergeCell ref="AJ279:AL279"/>
    <mergeCell ref="A283:AI283"/>
    <mergeCell ref="AJ282:AL282"/>
    <mergeCell ref="AJ281:AL281"/>
    <mergeCell ref="AJ283:AL283"/>
    <mergeCell ref="AJ286:AL286"/>
    <mergeCell ref="A278:AI278"/>
    <mergeCell ref="AP260:BA260"/>
    <mergeCell ref="AJ254:AL254"/>
    <mergeCell ref="AJ245:AL245"/>
    <mergeCell ref="A259:AI259"/>
    <mergeCell ref="AJ258:AL258"/>
    <mergeCell ref="A246:AI246"/>
    <mergeCell ref="A255:AI255"/>
    <mergeCell ref="AP258:BA258"/>
    <mergeCell ref="AJ256:AL256"/>
    <mergeCell ref="AP254:BA254"/>
    <mergeCell ref="A270:AI270"/>
    <mergeCell ref="A269:AI269"/>
    <mergeCell ref="AJ269:AO269"/>
    <mergeCell ref="AJ257:AL257"/>
    <mergeCell ref="AJ260:AL260"/>
    <mergeCell ref="AJ259:AL259"/>
    <mergeCell ref="A266:AI266"/>
    <mergeCell ref="A260:AI260"/>
    <mergeCell ref="AJ267:AL267"/>
    <mergeCell ref="AJ270:AO270"/>
    <mergeCell ref="A256:AI256"/>
    <mergeCell ref="A268:AI268"/>
    <mergeCell ref="BU256:CH256"/>
    <mergeCell ref="CI268:CT268"/>
    <mergeCell ref="BU255:CH255"/>
    <mergeCell ref="CI260:CT260"/>
    <mergeCell ref="CI256:CT256"/>
    <mergeCell ref="CI265:CT265"/>
    <mergeCell ref="CI259:CT259"/>
    <mergeCell ref="CI258:CT258"/>
    <mergeCell ref="A236:AI236"/>
    <mergeCell ref="A233:AI233"/>
    <mergeCell ref="A245:AI245"/>
    <mergeCell ref="A240:AI240"/>
    <mergeCell ref="AJ253:AL253"/>
    <mergeCell ref="AJ244:AL244"/>
    <mergeCell ref="A234:AI234"/>
    <mergeCell ref="AJ234:AL234"/>
    <mergeCell ref="A253:AI253"/>
    <mergeCell ref="AJ246:AL246"/>
    <mergeCell ref="AJ233:AL233"/>
    <mergeCell ref="A244:AI244"/>
    <mergeCell ref="AP274:BA274"/>
    <mergeCell ref="AJ276:AL276"/>
    <mergeCell ref="AP273:BA273"/>
    <mergeCell ref="AJ274:AO274"/>
    <mergeCell ref="AJ273:AO273"/>
    <mergeCell ref="AJ271:AO271"/>
    <mergeCell ref="AP276:BA276"/>
    <mergeCell ref="AP271:BA271"/>
    <mergeCell ref="A231:AI231"/>
    <mergeCell ref="A232:AI232"/>
    <mergeCell ref="AJ230:AL230"/>
    <mergeCell ref="AP281:BA281"/>
    <mergeCell ref="AJ280:AL280"/>
    <mergeCell ref="AP277:BA277"/>
    <mergeCell ref="AP275:BA275"/>
    <mergeCell ref="AP280:BA280"/>
    <mergeCell ref="A276:AI276"/>
    <mergeCell ref="A275:AI275"/>
    <mergeCell ref="A224:AI224"/>
    <mergeCell ref="CI292:CT292"/>
    <mergeCell ref="AJ294:AL294"/>
    <mergeCell ref="BU299:CH299"/>
    <mergeCell ref="BU297:CH297"/>
    <mergeCell ref="BU296:CH296"/>
    <mergeCell ref="AP292:BA292"/>
    <mergeCell ref="AP293:BA293"/>
    <mergeCell ref="A230:AI230"/>
    <mergeCell ref="CI294:CT294"/>
    <mergeCell ref="CI297:CT297"/>
    <mergeCell ref="AP299:BA299"/>
    <mergeCell ref="BU295:CH295"/>
    <mergeCell ref="BH237:BI237"/>
    <mergeCell ref="BU254:CH254"/>
    <mergeCell ref="BU257:CH257"/>
    <mergeCell ref="BU253:CH253"/>
    <mergeCell ref="BH255:BI255"/>
    <mergeCell ref="BH253:BI253"/>
    <mergeCell ref="AP285:BA285"/>
    <mergeCell ref="AP233:BA233"/>
    <mergeCell ref="BH234:BI234"/>
    <mergeCell ref="BH240:BI240"/>
    <mergeCell ref="AP243:BA243"/>
    <mergeCell ref="BH243:BI243"/>
    <mergeCell ref="AP240:BA240"/>
    <mergeCell ref="AJ263:AL263"/>
    <mergeCell ref="BH245:BI245"/>
    <mergeCell ref="BH254:BI254"/>
    <mergeCell ref="BH256:BI256"/>
    <mergeCell ref="AP272:BA272"/>
    <mergeCell ref="AP270:BA270"/>
    <mergeCell ref="BH268:BI268"/>
    <mergeCell ref="AJ261:AL261"/>
    <mergeCell ref="AP255:BA255"/>
    <mergeCell ref="AP245:BA245"/>
    <mergeCell ref="CI276:CT276"/>
    <mergeCell ref="CI273:CT273"/>
    <mergeCell ref="CI274:CT274"/>
    <mergeCell ref="CI271:CT271"/>
    <mergeCell ref="CI219:CT219"/>
    <mergeCell ref="CI244:CT244"/>
    <mergeCell ref="CI229:CT229"/>
    <mergeCell ref="CI233:CT233"/>
    <mergeCell ref="CI232:CT232"/>
    <mergeCell ref="CI257:CT257"/>
    <mergeCell ref="A213:AI213"/>
    <mergeCell ref="BH223:BI223"/>
    <mergeCell ref="BH244:BI244"/>
    <mergeCell ref="BH230:BI230"/>
    <mergeCell ref="AP244:BA244"/>
    <mergeCell ref="AP232:BA232"/>
    <mergeCell ref="AP234:BA234"/>
    <mergeCell ref="AP230:BA230"/>
    <mergeCell ref="BH232:BI232"/>
    <mergeCell ref="A223:AI223"/>
    <mergeCell ref="AP288:BA288"/>
    <mergeCell ref="AP301:BA301"/>
    <mergeCell ref="AP302:BA302"/>
    <mergeCell ref="AP295:BA295"/>
    <mergeCell ref="AP291:BA291"/>
    <mergeCell ref="AP294:BA294"/>
    <mergeCell ref="AP289:BA289"/>
    <mergeCell ref="AP300:BA300"/>
    <mergeCell ref="AP283:BA283"/>
    <mergeCell ref="AP282:BA282"/>
    <mergeCell ref="AP217:BA217"/>
    <mergeCell ref="AP225:BA225"/>
    <mergeCell ref="AP231:BA231"/>
    <mergeCell ref="AP253:BA253"/>
    <mergeCell ref="AP259:BA259"/>
    <mergeCell ref="AP257:BA257"/>
    <mergeCell ref="AP279:BA279"/>
    <mergeCell ref="AP236:BA236"/>
    <mergeCell ref="A212:AI212"/>
    <mergeCell ref="A214:AI214"/>
    <mergeCell ref="AJ255:AL255"/>
    <mergeCell ref="A220:AI220"/>
    <mergeCell ref="A216:AI216"/>
    <mergeCell ref="A226:AI226"/>
    <mergeCell ref="A225:AI225"/>
    <mergeCell ref="AJ223:AL223"/>
    <mergeCell ref="AJ225:AL225"/>
    <mergeCell ref="A219:AI219"/>
    <mergeCell ref="A258:AI258"/>
    <mergeCell ref="A254:AI254"/>
    <mergeCell ref="BH257:BI257"/>
    <mergeCell ref="BH265:BI265"/>
    <mergeCell ref="BH274:BI274"/>
    <mergeCell ref="BH258:BI258"/>
    <mergeCell ref="AJ272:AO272"/>
    <mergeCell ref="A271:AI271"/>
    <mergeCell ref="A257:AI257"/>
    <mergeCell ref="A274:AI274"/>
    <mergeCell ref="AP307:BA307"/>
    <mergeCell ref="BH307:BI307"/>
    <mergeCell ref="AP269:BA269"/>
    <mergeCell ref="BH216:BI216"/>
    <mergeCell ref="BH233:BI233"/>
    <mergeCell ref="BH227:BI227"/>
    <mergeCell ref="AP286:BA286"/>
    <mergeCell ref="AP298:BA298"/>
    <mergeCell ref="AP306:BA306"/>
    <mergeCell ref="BH283:BI283"/>
    <mergeCell ref="AJ203:AL203"/>
    <mergeCell ref="A202:AI202"/>
    <mergeCell ref="AJ210:AL210"/>
    <mergeCell ref="AJ208:AO208"/>
    <mergeCell ref="A203:AI203"/>
    <mergeCell ref="A201:AI201"/>
    <mergeCell ref="AJ212:AL212"/>
    <mergeCell ref="AP202:BA202"/>
    <mergeCell ref="A279:AI279"/>
    <mergeCell ref="A303:AI303"/>
    <mergeCell ref="AJ243:AO243"/>
    <mergeCell ref="AP214:BA214"/>
    <mergeCell ref="AJ214:AL214"/>
    <mergeCell ref="A280:AI280"/>
    <mergeCell ref="AJ285:AL285"/>
    <mergeCell ref="AJ301:AO301"/>
    <mergeCell ref="A209:AI209"/>
    <mergeCell ref="AJ200:AL200"/>
    <mergeCell ref="A204:AI204"/>
    <mergeCell ref="A208:AI208"/>
    <mergeCell ref="AJ209:AL209"/>
    <mergeCell ref="AP209:BA209"/>
    <mergeCell ref="A205:AI205"/>
    <mergeCell ref="AJ201:AL201"/>
    <mergeCell ref="A200:AI200"/>
    <mergeCell ref="AJ204:AL204"/>
    <mergeCell ref="AP159:BA159"/>
    <mergeCell ref="AP176:BA176"/>
    <mergeCell ref="AP169:BA169"/>
    <mergeCell ref="AP174:BA174"/>
    <mergeCell ref="AP170:BA170"/>
    <mergeCell ref="AP161:BA161"/>
    <mergeCell ref="AP163:BA163"/>
    <mergeCell ref="AP162:BA162"/>
    <mergeCell ref="AP171:BA171"/>
    <mergeCell ref="AP168:BA168"/>
    <mergeCell ref="AJ195:AL195"/>
    <mergeCell ref="AJ199:AL199"/>
    <mergeCell ref="A196:AI196"/>
    <mergeCell ref="A197:AI197"/>
    <mergeCell ref="A198:AI198"/>
    <mergeCell ref="AJ198:AL198"/>
    <mergeCell ref="AJ196:AO196"/>
    <mergeCell ref="A199:AI199"/>
    <mergeCell ref="A139:AI139"/>
    <mergeCell ref="A159:AI159"/>
    <mergeCell ref="A155:AI155"/>
    <mergeCell ref="A157:AI157"/>
    <mergeCell ref="A141:AI141"/>
    <mergeCell ref="A143:AI143"/>
    <mergeCell ref="A153:AI153"/>
    <mergeCell ref="A147:AI147"/>
    <mergeCell ref="A148:AI148"/>
    <mergeCell ref="A163:AI163"/>
    <mergeCell ref="A164:AI164"/>
    <mergeCell ref="A150:AI150"/>
    <mergeCell ref="A170:AI170"/>
    <mergeCell ref="A166:AI166"/>
    <mergeCell ref="A158:AI158"/>
    <mergeCell ref="A152:AI152"/>
    <mergeCell ref="A161:AI161"/>
    <mergeCell ref="A154:AI154"/>
    <mergeCell ref="A165:AI165"/>
    <mergeCell ref="A168:AI168"/>
    <mergeCell ref="A185:AI185"/>
    <mergeCell ref="A176:AI176"/>
    <mergeCell ref="A172:AI172"/>
    <mergeCell ref="A175:AI175"/>
    <mergeCell ref="A173:AI173"/>
    <mergeCell ref="A178:AI178"/>
    <mergeCell ref="A177:AI177"/>
    <mergeCell ref="A174:AI174"/>
    <mergeCell ref="A171:AI171"/>
    <mergeCell ref="A137:AI137"/>
    <mergeCell ref="A131:AI131"/>
    <mergeCell ref="A130:AI130"/>
    <mergeCell ref="A169:AI169"/>
    <mergeCell ref="A162:AI162"/>
    <mergeCell ref="A140:AI140"/>
    <mergeCell ref="A142:AI142"/>
    <mergeCell ref="A151:AI151"/>
    <mergeCell ref="A134:AI134"/>
    <mergeCell ref="A133:AI133"/>
    <mergeCell ref="AJ141:AO141"/>
    <mergeCell ref="A160:AI160"/>
    <mergeCell ref="AJ160:AO160"/>
    <mergeCell ref="AJ142:AO142"/>
    <mergeCell ref="AJ159:AO159"/>
    <mergeCell ref="AJ143:AL143"/>
    <mergeCell ref="A156:AI156"/>
    <mergeCell ref="AJ156:AL156"/>
    <mergeCell ref="AJ158:AO158"/>
    <mergeCell ref="AJ153:AO153"/>
    <mergeCell ref="A132:AI132"/>
    <mergeCell ref="AJ133:AL133"/>
    <mergeCell ref="A122:AI122"/>
    <mergeCell ref="AJ131:AL131"/>
    <mergeCell ref="A128:AI128"/>
    <mergeCell ref="A120:AI120"/>
    <mergeCell ref="AJ123:AO123"/>
    <mergeCell ref="AJ132:AO132"/>
    <mergeCell ref="AJ121:AO121"/>
    <mergeCell ref="AP119:BA119"/>
    <mergeCell ref="AJ129:AL129"/>
    <mergeCell ref="AP129:BA129"/>
    <mergeCell ref="AJ130:AL130"/>
    <mergeCell ref="AP130:BA130"/>
    <mergeCell ref="AP125:BA125"/>
    <mergeCell ref="AP122:BA122"/>
    <mergeCell ref="AJ125:AL125"/>
    <mergeCell ref="AJ120:AO120"/>
    <mergeCell ref="AJ128:AL128"/>
    <mergeCell ref="AP100:BA100"/>
    <mergeCell ref="AJ110:AL110"/>
    <mergeCell ref="AP116:BA116"/>
    <mergeCell ref="AP115:BA115"/>
    <mergeCell ref="AJ114:AL114"/>
    <mergeCell ref="AJ111:AL111"/>
    <mergeCell ref="AJ112:AL112"/>
    <mergeCell ref="AP112:BA112"/>
    <mergeCell ref="AJ102:AL102"/>
    <mergeCell ref="AJ109:AL109"/>
    <mergeCell ref="BH97:BI97"/>
    <mergeCell ref="BH98:BI98"/>
    <mergeCell ref="AJ97:AL97"/>
    <mergeCell ref="AJ98:AL98"/>
    <mergeCell ref="AP98:BA98"/>
    <mergeCell ref="AP97:BA97"/>
    <mergeCell ref="BH94:BI94"/>
    <mergeCell ref="BH96:BI96"/>
    <mergeCell ref="AJ96:AL96"/>
    <mergeCell ref="AJ95:AL95"/>
    <mergeCell ref="AP95:BA95"/>
    <mergeCell ref="AJ108:AL108"/>
    <mergeCell ref="BH105:BI105"/>
    <mergeCell ref="AP103:BA103"/>
    <mergeCell ref="BH100:BI100"/>
    <mergeCell ref="BH95:BI95"/>
    <mergeCell ref="A97:AI97"/>
    <mergeCell ref="A85:AI85"/>
    <mergeCell ref="AJ88:AL88"/>
    <mergeCell ref="AJ87:AL87"/>
    <mergeCell ref="A86:AI86"/>
    <mergeCell ref="AJ86:AL86"/>
    <mergeCell ref="AJ93:AL93"/>
    <mergeCell ref="A94:AI94"/>
    <mergeCell ref="A88:AI88"/>
    <mergeCell ref="A95:AI95"/>
    <mergeCell ref="A93:AI93"/>
    <mergeCell ref="AJ94:AL94"/>
    <mergeCell ref="A83:AI83"/>
    <mergeCell ref="AP84:BA84"/>
    <mergeCell ref="BH85:BI85"/>
    <mergeCell ref="A84:AI84"/>
    <mergeCell ref="BH87:BI87"/>
    <mergeCell ref="BH83:BI83"/>
    <mergeCell ref="BH88:BI88"/>
    <mergeCell ref="BH84:BI84"/>
    <mergeCell ref="A96:AI96"/>
    <mergeCell ref="A91:AI91"/>
    <mergeCell ref="AJ91:AL91"/>
    <mergeCell ref="A92:AI92"/>
    <mergeCell ref="AJ92:AL92"/>
    <mergeCell ref="AP83:BA83"/>
    <mergeCell ref="AJ89:AL89"/>
    <mergeCell ref="AP86:BA86"/>
    <mergeCell ref="AP85:BA85"/>
    <mergeCell ref="AP96:BA96"/>
    <mergeCell ref="AJ70:AO70"/>
    <mergeCell ref="A71:AI71"/>
    <mergeCell ref="A74:AI74"/>
    <mergeCell ref="AJ71:AO71"/>
    <mergeCell ref="AJ73:AO73"/>
    <mergeCell ref="A73:AI73"/>
    <mergeCell ref="AJ72:AL72"/>
    <mergeCell ref="A72:AI72"/>
    <mergeCell ref="A70:AI70"/>
    <mergeCell ref="A66:AI66"/>
    <mergeCell ref="AP66:BA66"/>
    <mergeCell ref="A67:AI67"/>
    <mergeCell ref="AJ67:AO67"/>
    <mergeCell ref="AP67:BA67"/>
    <mergeCell ref="A69:AI69"/>
    <mergeCell ref="AJ69:AO69"/>
    <mergeCell ref="A68:AI68"/>
    <mergeCell ref="AJ68:AO68"/>
    <mergeCell ref="AJ66:AO66"/>
    <mergeCell ref="AP70:BA70"/>
    <mergeCell ref="BH71:BI71"/>
    <mergeCell ref="BU66:CH66"/>
    <mergeCell ref="AP69:BA69"/>
    <mergeCell ref="BU72:CH72"/>
    <mergeCell ref="BU71:CH71"/>
    <mergeCell ref="BU70:CH70"/>
    <mergeCell ref="A58:AI58"/>
    <mergeCell ref="AJ58:AO58"/>
    <mergeCell ref="AP58:BA58"/>
    <mergeCell ref="AJ60:AO60"/>
    <mergeCell ref="AP60:BA60"/>
    <mergeCell ref="A60:AI60"/>
    <mergeCell ref="A65:AI65"/>
    <mergeCell ref="BH67:BI67"/>
    <mergeCell ref="BU60:CH60"/>
    <mergeCell ref="BU68:CH68"/>
    <mergeCell ref="BH69:BI69"/>
    <mergeCell ref="BU69:CH69"/>
    <mergeCell ref="BU61:CH61"/>
    <mergeCell ref="BU63:CH63"/>
    <mergeCell ref="BU62:CH62"/>
    <mergeCell ref="AJ63:AO63"/>
    <mergeCell ref="CI68:CT68"/>
    <mergeCell ref="BU67:CH67"/>
    <mergeCell ref="BH65:BI65"/>
    <mergeCell ref="AP68:BA68"/>
    <mergeCell ref="BH66:BI66"/>
    <mergeCell ref="BH60:BI60"/>
    <mergeCell ref="CI67:CT67"/>
    <mergeCell ref="CI65:CT65"/>
    <mergeCell ref="CI66:CT66"/>
    <mergeCell ref="CI60:CT60"/>
    <mergeCell ref="AP56:BA56"/>
    <mergeCell ref="AP72:BA72"/>
    <mergeCell ref="BH68:BI68"/>
    <mergeCell ref="AP62:BA62"/>
    <mergeCell ref="BH62:BI62"/>
    <mergeCell ref="BH70:BI70"/>
    <mergeCell ref="BH61:BI61"/>
    <mergeCell ref="BH63:BI63"/>
    <mergeCell ref="BH72:BI72"/>
    <mergeCell ref="AP71:BA71"/>
    <mergeCell ref="CI56:CT56"/>
    <mergeCell ref="BH58:BI58"/>
    <mergeCell ref="BU58:CH58"/>
    <mergeCell ref="CI57:CT57"/>
    <mergeCell ref="BU57:CH57"/>
    <mergeCell ref="BH56:BI56"/>
    <mergeCell ref="CI58:CT58"/>
    <mergeCell ref="AP53:BA53"/>
    <mergeCell ref="AJ55:AO55"/>
    <mergeCell ref="AP55:BA55"/>
    <mergeCell ref="AP54:BA54"/>
    <mergeCell ref="BH52:BI52"/>
    <mergeCell ref="BU52:CH52"/>
    <mergeCell ref="CI53:CT53"/>
    <mergeCell ref="BU55:CH55"/>
    <mergeCell ref="BH54:BI54"/>
    <mergeCell ref="CI55:CT55"/>
    <mergeCell ref="CI54:CT54"/>
    <mergeCell ref="BU54:CH54"/>
    <mergeCell ref="BH53:BI53"/>
    <mergeCell ref="BU53:CH53"/>
    <mergeCell ref="BH55:BI55"/>
    <mergeCell ref="A54:AI54"/>
    <mergeCell ref="AJ54:AO54"/>
    <mergeCell ref="AJ56:AO56"/>
    <mergeCell ref="A51:AI51"/>
    <mergeCell ref="A55:AI55"/>
    <mergeCell ref="AJ53:AO53"/>
    <mergeCell ref="A52:AI52"/>
    <mergeCell ref="A53:AI53"/>
    <mergeCell ref="A56:AI56"/>
    <mergeCell ref="AJ52:AO52"/>
    <mergeCell ref="BH51:BI51"/>
    <mergeCell ref="BU51:CH51"/>
    <mergeCell ref="AP46:BA46"/>
    <mergeCell ref="BH46:BI46"/>
    <mergeCell ref="AP47:BA47"/>
    <mergeCell ref="BU48:CH48"/>
    <mergeCell ref="AP51:BA51"/>
    <mergeCell ref="BU46:CH46"/>
    <mergeCell ref="BU47:CH47"/>
    <mergeCell ref="AP48:BA48"/>
    <mergeCell ref="A48:AI48"/>
    <mergeCell ref="AJ48:AO48"/>
    <mergeCell ref="A45:AI45"/>
    <mergeCell ref="A47:AI47"/>
    <mergeCell ref="AJ47:AO47"/>
    <mergeCell ref="A46:AI46"/>
    <mergeCell ref="AJ46:AO46"/>
    <mergeCell ref="BU40:CH40"/>
    <mergeCell ref="A44:AI44"/>
    <mergeCell ref="AJ44:AO44"/>
    <mergeCell ref="AP41:BA41"/>
    <mergeCell ref="AP44:BA44"/>
    <mergeCell ref="AP42:BA42"/>
    <mergeCell ref="AJ42:AO42"/>
    <mergeCell ref="A43:AI43"/>
    <mergeCell ref="AJ43:AL43"/>
    <mergeCell ref="AP43:BA43"/>
    <mergeCell ref="CI44:CT44"/>
    <mergeCell ref="BH44:BI44"/>
    <mergeCell ref="BU44:CH44"/>
    <mergeCell ref="CI42:CT42"/>
    <mergeCell ref="BB42:BS42"/>
    <mergeCell ref="BB41:BS41"/>
    <mergeCell ref="BU42:CH42"/>
    <mergeCell ref="BH43:BI43"/>
    <mergeCell ref="BU43:CH43"/>
    <mergeCell ref="AJ38:AL38"/>
    <mergeCell ref="A38:AI38"/>
    <mergeCell ref="BH38:BI38"/>
    <mergeCell ref="BH45:BI45"/>
    <mergeCell ref="AP45:BA45"/>
    <mergeCell ref="BH36:BI36"/>
    <mergeCell ref="AJ45:AO45"/>
    <mergeCell ref="AP38:BA38"/>
    <mergeCell ref="BU41:CH41"/>
    <mergeCell ref="BU35:CH35"/>
    <mergeCell ref="CI43:CT43"/>
    <mergeCell ref="BH35:BI35"/>
    <mergeCell ref="BB39:BS39"/>
    <mergeCell ref="A37:AI37"/>
    <mergeCell ref="AJ37:AL37"/>
    <mergeCell ref="BH37:BI37"/>
    <mergeCell ref="AP37:BA37"/>
    <mergeCell ref="AP39:BA39"/>
    <mergeCell ref="CI47:CT47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A15:AI15"/>
    <mergeCell ref="A26:AI26"/>
    <mergeCell ref="AJ26:AO26"/>
    <mergeCell ref="CI39:CT39"/>
    <mergeCell ref="CI41:CT41"/>
    <mergeCell ref="CI40:CT40"/>
    <mergeCell ref="CI34:CT34"/>
    <mergeCell ref="BU33:CH33"/>
    <mergeCell ref="BU34:CH34"/>
    <mergeCell ref="CI35:CT35"/>
    <mergeCell ref="A29:AI29"/>
    <mergeCell ref="A28:AI28"/>
    <mergeCell ref="A17:AI17"/>
    <mergeCell ref="A21:AI21"/>
    <mergeCell ref="AJ21:AL21"/>
    <mergeCell ref="AJ17:AO17"/>
    <mergeCell ref="BB22:BS22"/>
    <mergeCell ref="BH19:BI19"/>
    <mergeCell ref="AP22:BA22"/>
    <mergeCell ref="AP21:BA21"/>
    <mergeCell ref="BH21:BI21"/>
    <mergeCell ref="BH18:BI18"/>
    <mergeCell ref="A16:AI16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BH14:BI14"/>
    <mergeCell ref="BU21:CH21"/>
    <mergeCell ref="BU19:CH19"/>
    <mergeCell ref="BH8:BI8"/>
    <mergeCell ref="AJ13:AO13"/>
    <mergeCell ref="AP13:BA13"/>
    <mergeCell ref="BH12:BI12"/>
    <mergeCell ref="AJ8:AL8"/>
    <mergeCell ref="AP9:BA9"/>
    <mergeCell ref="BH17:BI17"/>
    <mergeCell ref="AP14:BA14"/>
    <mergeCell ref="AJ10:AO10"/>
    <mergeCell ref="BB9:BS9"/>
    <mergeCell ref="BH11:BI11"/>
    <mergeCell ref="BH10:BI10"/>
    <mergeCell ref="A13:AI13"/>
    <mergeCell ref="AJ12:AO12"/>
    <mergeCell ref="AP12:BA12"/>
    <mergeCell ref="AP10:BA10"/>
    <mergeCell ref="AP11:BA11"/>
    <mergeCell ref="A12:AI12"/>
    <mergeCell ref="A11:AI11"/>
    <mergeCell ref="BH7:BI7"/>
    <mergeCell ref="AP6:BA6"/>
    <mergeCell ref="AJ7:AL7"/>
    <mergeCell ref="BB5:BS5"/>
    <mergeCell ref="A10:AI10"/>
    <mergeCell ref="AJ5:AO5"/>
    <mergeCell ref="AP5:BA5"/>
    <mergeCell ref="AP7:BA7"/>
    <mergeCell ref="A8:AI8"/>
    <mergeCell ref="AP8:BA8"/>
    <mergeCell ref="A9:AI9"/>
    <mergeCell ref="AJ9:AO9"/>
    <mergeCell ref="A7:AI7"/>
    <mergeCell ref="CI16:CT16"/>
    <mergeCell ref="CI10:CT10"/>
    <mergeCell ref="CI9:CT9"/>
    <mergeCell ref="CI11:CT11"/>
    <mergeCell ref="CI14:CT14"/>
    <mergeCell ref="CI15:CT15"/>
    <mergeCell ref="CI8:CT8"/>
    <mergeCell ref="BU9:CH9"/>
    <mergeCell ref="BU8:CH8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139:AO139"/>
    <mergeCell ref="CI84:CT84"/>
    <mergeCell ref="CI110:CT110"/>
    <mergeCell ref="CI95:CT95"/>
    <mergeCell ref="CI96:CT96"/>
    <mergeCell ref="CI87:CT87"/>
    <mergeCell ref="CI104:CT104"/>
    <mergeCell ref="CI86:CT86"/>
    <mergeCell ref="CI93:CT93"/>
    <mergeCell ref="BU84:CH84"/>
    <mergeCell ref="AJ134:AL134"/>
    <mergeCell ref="BH114:BI114"/>
    <mergeCell ref="BH112:BI112"/>
    <mergeCell ref="BH113:BI113"/>
    <mergeCell ref="AJ124:AL124"/>
    <mergeCell ref="AJ118:AO118"/>
    <mergeCell ref="AJ119:AO119"/>
    <mergeCell ref="CI323:CT323"/>
    <mergeCell ref="CI111:CT111"/>
    <mergeCell ref="CI178:CT178"/>
    <mergeCell ref="AP111:BA111"/>
    <mergeCell ref="AP118:BA118"/>
    <mergeCell ref="AP128:BA128"/>
    <mergeCell ref="AP123:BA123"/>
    <mergeCell ref="AP178:BA178"/>
    <mergeCell ref="BH174:BI174"/>
    <mergeCell ref="BH176:BI176"/>
    <mergeCell ref="AJ290:AL290"/>
    <mergeCell ref="A282:AI282"/>
    <mergeCell ref="A287:AI287"/>
    <mergeCell ref="BH13:BI13"/>
    <mergeCell ref="A210:AI210"/>
    <mergeCell ref="AJ311:AL311"/>
    <mergeCell ref="A306:AI306"/>
    <mergeCell ref="BH111:BI111"/>
    <mergeCell ref="A267:AI267"/>
    <mergeCell ref="AJ266:AL266"/>
    <mergeCell ref="AP114:BA114"/>
    <mergeCell ref="AJ115:AL115"/>
    <mergeCell ref="AJ116:AL116"/>
    <mergeCell ref="BH6:BI6"/>
    <mergeCell ref="BH310:BI310"/>
    <mergeCell ref="AP314:BA314"/>
    <mergeCell ref="BH314:BI314"/>
    <mergeCell ref="AP312:BA312"/>
    <mergeCell ref="AJ205:AL205"/>
    <mergeCell ref="AJ313:AL313"/>
    <mergeCell ref="AJ11:AO11"/>
    <mergeCell ref="AP17:BA17"/>
    <mergeCell ref="AJ314:AL314"/>
    <mergeCell ref="AP323:BA323"/>
    <mergeCell ref="AP313:BA313"/>
    <mergeCell ref="A265:AI265"/>
    <mergeCell ref="AJ265:AL265"/>
    <mergeCell ref="AP265:BA265"/>
    <mergeCell ref="A313:AI313"/>
    <mergeCell ref="A323:AI323"/>
    <mergeCell ref="AJ323:AO323"/>
    <mergeCell ref="AJ277:AL277"/>
    <mergeCell ref="A314:AI314"/>
    <mergeCell ref="CI89:CT89"/>
    <mergeCell ref="AP92:BA92"/>
    <mergeCell ref="AP93:BA93"/>
    <mergeCell ref="AP91:BA91"/>
    <mergeCell ref="AP99:BA99"/>
    <mergeCell ref="BU113:CH113"/>
    <mergeCell ref="CI100:CT100"/>
    <mergeCell ref="BU98:CH98"/>
    <mergeCell ref="AJ312:AL312"/>
    <mergeCell ref="BU85:CH85"/>
    <mergeCell ref="BU87:CH87"/>
    <mergeCell ref="BU126:CH126"/>
    <mergeCell ref="BU162:CH162"/>
    <mergeCell ref="BU185:CH185"/>
    <mergeCell ref="BU195:CH195"/>
    <mergeCell ref="BU124:CH124"/>
    <mergeCell ref="BU125:CH125"/>
    <mergeCell ref="BB323:BS323"/>
    <mergeCell ref="BU323:CH323"/>
    <mergeCell ref="BU169:CH169"/>
    <mergeCell ref="BU137:CH137"/>
    <mergeCell ref="BH171:BI171"/>
    <mergeCell ref="BH178:BI178"/>
    <mergeCell ref="BH177:BI177"/>
    <mergeCell ref="BH306:BI306"/>
    <mergeCell ref="BH214:BI214"/>
    <mergeCell ref="BH288:BI288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BU94:CH94"/>
    <mergeCell ref="CI3:CT4"/>
    <mergeCell ref="CI5:CT5"/>
    <mergeCell ref="CI6:CT6"/>
    <mergeCell ref="CI33:CT33"/>
    <mergeCell ref="CI18:CT18"/>
    <mergeCell ref="CI19:CT19"/>
    <mergeCell ref="CI24:CT24"/>
    <mergeCell ref="CI26:CT26"/>
    <mergeCell ref="CI28:CT28"/>
    <mergeCell ref="CI21:CT21"/>
    <mergeCell ref="CI22:CT22"/>
    <mergeCell ref="CI29:CT29"/>
    <mergeCell ref="BU108:CH108"/>
    <mergeCell ref="BU12:CH12"/>
    <mergeCell ref="CI13:CT13"/>
    <mergeCell ref="CI71:CT71"/>
    <mergeCell ref="CI94:CT94"/>
    <mergeCell ref="CI17:CT17"/>
    <mergeCell ref="CI83:CT83"/>
    <mergeCell ref="CI85:CT85"/>
    <mergeCell ref="CI32:CT32"/>
    <mergeCell ref="CI88:CT88"/>
    <mergeCell ref="BU83:CH83"/>
    <mergeCell ref="CI12:CT12"/>
    <mergeCell ref="BU11:CH11"/>
    <mergeCell ref="BU14:CH14"/>
    <mergeCell ref="BU15:CH15"/>
    <mergeCell ref="BU16:CH16"/>
    <mergeCell ref="BU22:CH22"/>
    <mergeCell ref="CI78:CT78"/>
    <mergeCell ref="CI97:CT97"/>
    <mergeCell ref="BU96:CH96"/>
    <mergeCell ref="CI101:CT101"/>
    <mergeCell ref="BU99:CH99"/>
    <mergeCell ref="CI69:CT69"/>
    <mergeCell ref="CI72:CT72"/>
    <mergeCell ref="CI70:CT70"/>
    <mergeCell ref="CI76:CT76"/>
    <mergeCell ref="CI77:CT77"/>
    <mergeCell ref="CI79:CT79"/>
    <mergeCell ref="CI75:CT75"/>
    <mergeCell ref="CI74:CT74"/>
    <mergeCell ref="CI151:CT151"/>
    <mergeCell ref="CI145:CT145"/>
    <mergeCell ref="CI136:CT136"/>
    <mergeCell ref="CI117:CT117"/>
    <mergeCell ref="CI126:CT126"/>
    <mergeCell ref="CI127:CT127"/>
    <mergeCell ref="CI128:CT128"/>
    <mergeCell ref="CI124:CT124"/>
    <mergeCell ref="CI130:CT130"/>
    <mergeCell ref="CI131:CT131"/>
    <mergeCell ref="CI143:CT143"/>
    <mergeCell ref="CI138:CT138"/>
    <mergeCell ref="CI139:CT139"/>
    <mergeCell ref="CI141:CT141"/>
    <mergeCell ref="CI142:CT142"/>
    <mergeCell ref="CI140:CT140"/>
    <mergeCell ref="CI125:CT125"/>
    <mergeCell ref="CI160:CT160"/>
    <mergeCell ref="CI154:CT154"/>
    <mergeCell ref="CI155:CT155"/>
    <mergeCell ref="CI153:CT153"/>
    <mergeCell ref="BU174:CH174"/>
    <mergeCell ref="BU172:CH172"/>
    <mergeCell ref="BU165:CH165"/>
    <mergeCell ref="BU170:CH170"/>
    <mergeCell ref="BU171:CH171"/>
    <mergeCell ref="BU167:CH167"/>
    <mergeCell ref="BU130:CH130"/>
    <mergeCell ref="BU136:CH136"/>
    <mergeCell ref="BU146:CH146"/>
    <mergeCell ref="BU140:CH140"/>
    <mergeCell ref="BU135:CH135"/>
    <mergeCell ref="BU161:CH161"/>
    <mergeCell ref="BU151:CH151"/>
    <mergeCell ref="BU153:CH153"/>
    <mergeCell ref="BU144:CH144"/>
    <mergeCell ref="BH169:BI169"/>
    <mergeCell ref="BH173:BI173"/>
    <mergeCell ref="BH167:BI167"/>
    <mergeCell ref="BH161:BI161"/>
    <mergeCell ref="BH164:BI164"/>
    <mergeCell ref="BH166:BI166"/>
    <mergeCell ref="BH168:BI168"/>
    <mergeCell ref="BH309:BI309"/>
    <mergeCell ref="CI309:CT309"/>
    <mergeCell ref="CI307:CT307"/>
    <mergeCell ref="CI198:CT198"/>
    <mergeCell ref="CI205:CT205"/>
    <mergeCell ref="BU200:CH200"/>
    <mergeCell ref="CI199:CT199"/>
    <mergeCell ref="CI175:CT175"/>
    <mergeCell ref="BH172:BI172"/>
    <mergeCell ref="CI208:CT208"/>
    <mergeCell ref="CI314:CT314"/>
    <mergeCell ref="CI312:CT312"/>
    <mergeCell ref="CI313:CT313"/>
    <mergeCell ref="CI209:CT209"/>
    <mergeCell ref="BU294:CH294"/>
    <mergeCell ref="BU292:CH292"/>
    <mergeCell ref="CI289:CT289"/>
    <mergeCell ref="BU313:CH313"/>
    <mergeCell ref="CI254:CT254"/>
    <mergeCell ref="BU286:CH286"/>
    <mergeCell ref="BU205:CH205"/>
    <mergeCell ref="BH208:BI208"/>
    <mergeCell ref="AP208:BA208"/>
    <mergeCell ref="BH209:BI209"/>
    <mergeCell ref="BU207:CH207"/>
    <mergeCell ref="BH207:BI207"/>
    <mergeCell ref="AP213:BA213"/>
    <mergeCell ref="BU283:CH283"/>
    <mergeCell ref="BH281:BI281"/>
    <mergeCell ref="BU1:CT1"/>
    <mergeCell ref="CI185:CT185"/>
    <mergeCell ref="CI108:CT108"/>
    <mergeCell ref="BU111:CH111"/>
    <mergeCell ref="CI113:CT113"/>
    <mergeCell ref="CI171:CT171"/>
    <mergeCell ref="BU139:CH139"/>
    <mergeCell ref="BU88:CH88"/>
    <mergeCell ref="CI161:CT161"/>
    <mergeCell ref="CI163:CT163"/>
    <mergeCell ref="BU198:CH198"/>
    <mergeCell ref="AP210:BA210"/>
    <mergeCell ref="AP204:BA204"/>
    <mergeCell ref="AP205:BA205"/>
    <mergeCell ref="AP207:BA207"/>
    <mergeCell ref="BU209:CH209"/>
    <mergeCell ref="AP200:BA200"/>
    <mergeCell ref="AP201:BA201"/>
    <mergeCell ref="BU210:CH210"/>
    <mergeCell ref="BH204:BI204"/>
    <mergeCell ref="AJ197:AL197"/>
    <mergeCell ref="AP197:BA197"/>
    <mergeCell ref="CI202:CT202"/>
    <mergeCell ref="AJ185:AL185"/>
    <mergeCell ref="CI190:CT190"/>
    <mergeCell ref="BU186:CH186"/>
    <mergeCell ref="AJ188:AL188"/>
    <mergeCell ref="CI201:CT201"/>
    <mergeCell ref="CI196:CT196"/>
    <mergeCell ref="CI195:CT195"/>
    <mergeCell ref="CI162:CT162"/>
    <mergeCell ref="CI168:CT168"/>
    <mergeCell ref="CI170:CT170"/>
    <mergeCell ref="CI167:CT167"/>
    <mergeCell ref="CI164:CT164"/>
    <mergeCell ref="CI166:CT166"/>
    <mergeCell ref="CI169:CT169"/>
    <mergeCell ref="CI114:CT114"/>
    <mergeCell ref="CI116:CT116"/>
    <mergeCell ref="BU117:CH117"/>
    <mergeCell ref="BU118:CH118"/>
    <mergeCell ref="BU122:CH122"/>
    <mergeCell ref="BU114:CH114"/>
    <mergeCell ref="CI119:CT119"/>
    <mergeCell ref="CI118:CT118"/>
    <mergeCell ref="BU116:CH116"/>
    <mergeCell ref="BU115:CH115"/>
    <mergeCell ref="CI112:CT112"/>
    <mergeCell ref="CI99:CT99"/>
    <mergeCell ref="BU97:CH97"/>
    <mergeCell ref="BU110:CH110"/>
    <mergeCell ref="CI109:CT109"/>
    <mergeCell ref="CI98:CT98"/>
    <mergeCell ref="BU101:CH101"/>
    <mergeCell ref="BU109:CH109"/>
    <mergeCell ref="BU112:CH112"/>
    <mergeCell ref="CI106:CT106"/>
    <mergeCell ref="BU121:CH121"/>
    <mergeCell ref="BU131:CH131"/>
    <mergeCell ref="BU132:CH132"/>
    <mergeCell ref="BU138:CH138"/>
    <mergeCell ref="CI137:CT137"/>
    <mergeCell ref="CI129:CT129"/>
    <mergeCell ref="CI135:CT135"/>
    <mergeCell ref="CI133:CT133"/>
    <mergeCell ref="BU134:CH134"/>
    <mergeCell ref="BU127:CH127"/>
    <mergeCell ref="CI123:CT123"/>
    <mergeCell ref="BU173:CH173"/>
    <mergeCell ref="CI134:CT134"/>
    <mergeCell ref="CI132:CT132"/>
    <mergeCell ref="CI157:CT157"/>
    <mergeCell ref="BU211:CH211"/>
    <mergeCell ref="CI210:CT210"/>
    <mergeCell ref="BU158:CH158"/>
    <mergeCell ref="BU154:CH154"/>
    <mergeCell ref="BU143:CH143"/>
    <mergeCell ref="BU274:CH274"/>
    <mergeCell ref="BU270:CH270"/>
    <mergeCell ref="CI270:CT270"/>
    <mergeCell ref="AP173:BA173"/>
    <mergeCell ref="CI165:CT165"/>
    <mergeCell ref="BH287:BI287"/>
    <mergeCell ref="BH280:BI280"/>
    <mergeCell ref="BU278:CH278"/>
    <mergeCell ref="BH286:BI286"/>
    <mergeCell ref="BU279:CH279"/>
    <mergeCell ref="CI293:CT293"/>
    <mergeCell ref="CI290:CT290"/>
    <mergeCell ref="CI288:CT288"/>
    <mergeCell ref="BU281:CH281"/>
    <mergeCell ref="CI280:CT280"/>
    <mergeCell ref="BU287:CH287"/>
    <mergeCell ref="CI285:CT285"/>
    <mergeCell ref="CI286:CT286"/>
    <mergeCell ref="CI281:CT281"/>
    <mergeCell ref="CI282:CT282"/>
    <mergeCell ref="CI287:CT287"/>
    <mergeCell ref="BU285:CH285"/>
    <mergeCell ref="CI291:CT291"/>
    <mergeCell ref="CI278:CT278"/>
    <mergeCell ref="CI277:CT277"/>
    <mergeCell ref="BU280:CH280"/>
    <mergeCell ref="BU284:CH284"/>
    <mergeCell ref="CI284:CT284"/>
    <mergeCell ref="CI283:CT283"/>
    <mergeCell ref="BU282:CH282"/>
    <mergeCell ref="BH279:BI279"/>
    <mergeCell ref="BU275:CH275"/>
    <mergeCell ref="CI279:CT279"/>
    <mergeCell ref="BH277:BI277"/>
    <mergeCell ref="BH275:BI275"/>
    <mergeCell ref="BU271:CH271"/>
    <mergeCell ref="BU277:CH277"/>
    <mergeCell ref="BH276:BI276"/>
    <mergeCell ref="BU272:CH272"/>
    <mergeCell ref="BU276:CH276"/>
    <mergeCell ref="CI275:CT275"/>
    <mergeCell ref="CI212:CT212"/>
    <mergeCell ref="CI237:CT237"/>
    <mergeCell ref="CI234:CT234"/>
    <mergeCell ref="CI211:CT211"/>
    <mergeCell ref="CI213:CT213"/>
    <mergeCell ref="CI214:CT214"/>
    <mergeCell ref="CI242:CT242"/>
    <mergeCell ref="CI264:CT264"/>
    <mergeCell ref="CI269:CT269"/>
    <mergeCell ref="BH269:BI269"/>
    <mergeCell ref="BH270:BI270"/>
    <mergeCell ref="BH221:BI221"/>
    <mergeCell ref="CI230:CT230"/>
    <mergeCell ref="BU238:CH238"/>
    <mergeCell ref="BH238:BI238"/>
    <mergeCell ref="BU269:CH269"/>
    <mergeCell ref="CI231:CT231"/>
    <mergeCell ref="BU258:CH258"/>
    <mergeCell ref="CI224:CT224"/>
    <mergeCell ref="AP175:BA175"/>
    <mergeCell ref="BU197:CH197"/>
    <mergeCell ref="BU265:CH265"/>
    <mergeCell ref="BU221:CH221"/>
    <mergeCell ref="BH239:BI239"/>
    <mergeCell ref="CI245:CT245"/>
    <mergeCell ref="CI220:CT220"/>
    <mergeCell ref="CI197:CT197"/>
    <mergeCell ref="BU178:CH178"/>
    <mergeCell ref="CI204:CT204"/>
    <mergeCell ref="BH225:BI225"/>
    <mergeCell ref="BH229:BI229"/>
    <mergeCell ref="BH220:BI220"/>
    <mergeCell ref="BU220:CH220"/>
    <mergeCell ref="BU199:CH199"/>
    <mergeCell ref="AP211:BA211"/>
    <mergeCell ref="BU204:CH204"/>
    <mergeCell ref="AP228:BA228"/>
    <mergeCell ref="AP212:BA212"/>
    <mergeCell ref="BU203:CH203"/>
    <mergeCell ref="BH32:BI32"/>
    <mergeCell ref="A78:AI78"/>
    <mergeCell ref="BU239:CH239"/>
    <mergeCell ref="BU234:CH234"/>
    <mergeCell ref="BH228:BI228"/>
    <mergeCell ref="A189:AI189"/>
    <mergeCell ref="AJ189:AL189"/>
    <mergeCell ref="AJ83:AL83"/>
    <mergeCell ref="AJ173:AL173"/>
    <mergeCell ref="BU232:CH232"/>
    <mergeCell ref="AP94:BA94"/>
    <mergeCell ref="AP88:BA88"/>
    <mergeCell ref="A18:AI18"/>
    <mergeCell ref="AJ18:AO18"/>
    <mergeCell ref="AP18:BA18"/>
    <mergeCell ref="AJ77:AL77"/>
    <mergeCell ref="AP89:BA89"/>
    <mergeCell ref="AP87:BA87"/>
    <mergeCell ref="A42:AI42"/>
    <mergeCell ref="AJ84:AL84"/>
    <mergeCell ref="AP82:BA82"/>
    <mergeCell ref="A79:AI79"/>
    <mergeCell ref="AJ79:AL79"/>
    <mergeCell ref="A75:AI75"/>
    <mergeCell ref="AJ76:AL76"/>
    <mergeCell ref="AP73:BA73"/>
    <mergeCell ref="CI73:CT73"/>
    <mergeCell ref="A77:AI77"/>
    <mergeCell ref="AP77:BA77"/>
    <mergeCell ref="BH77:BI77"/>
    <mergeCell ref="AP76:BA76"/>
    <mergeCell ref="BH76:BI76"/>
    <mergeCell ref="A76:AI76"/>
    <mergeCell ref="BH73:BI73"/>
    <mergeCell ref="BU73:CH73"/>
    <mergeCell ref="AJ74:AL74"/>
    <mergeCell ref="BU74:CH74"/>
    <mergeCell ref="AP74:BA74"/>
    <mergeCell ref="BH74:BI74"/>
    <mergeCell ref="AJ75:AL75"/>
    <mergeCell ref="A89:AI89"/>
    <mergeCell ref="BU78:CH78"/>
    <mergeCell ref="BU82:CH82"/>
    <mergeCell ref="AJ78:AL78"/>
    <mergeCell ref="AP78:BA78"/>
    <mergeCell ref="BU75:CH75"/>
    <mergeCell ref="AP79:BA79"/>
    <mergeCell ref="BU77:CH77"/>
    <mergeCell ref="AP81:BA81"/>
    <mergeCell ref="BH81:BI81"/>
    <mergeCell ref="AP75:BA75"/>
    <mergeCell ref="BH75:BI75"/>
    <mergeCell ref="BU79:CH79"/>
    <mergeCell ref="BH79:BI79"/>
    <mergeCell ref="BH78:BI78"/>
    <mergeCell ref="AJ22:AO22"/>
    <mergeCell ref="CI20:CT20"/>
    <mergeCell ref="BU76:CH76"/>
    <mergeCell ref="AJ30:AO30"/>
    <mergeCell ref="BU38:CH38"/>
    <mergeCell ref="AJ36:AL36"/>
    <mergeCell ref="BH33:BI33"/>
    <mergeCell ref="BH34:BI34"/>
    <mergeCell ref="AJ33:AL33"/>
    <mergeCell ref="BU24:CH24"/>
    <mergeCell ref="A20:AI20"/>
    <mergeCell ref="AJ20:AL20"/>
    <mergeCell ref="AP20:BA20"/>
    <mergeCell ref="BH20:BI20"/>
    <mergeCell ref="A19:AI19"/>
    <mergeCell ref="AP19:BA19"/>
    <mergeCell ref="AJ19:AL19"/>
    <mergeCell ref="A23:AI23"/>
    <mergeCell ref="AJ23:AO23"/>
    <mergeCell ref="AP23:BA23"/>
    <mergeCell ref="BB23:BS23"/>
    <mergeCell ref="BU23:CH23"/>
    <mergeCell ref="CI23:CT23"/>
    <mergeCell ref="A22:AI22"/>
    <mergeCell ref="AJ27:AO27"/>
    <mergeCell ref="AP24:BA24"/>
    <mergeCell ref="A27:AI27"/>
    <mergeCell ref="BB24:BS24"/>
    <mergeCell ref="AJ24:AO24"/>
    <mergeCell ref="A25:AI25"/>
    <mergeCell ref="AJ25:AO25"/>
    <mergeCell ref="AP25:BA25"/>
    <mergeCell ref="A24:AI24"/>
    <mergeCell ref="CI27:CT27"/>
    <mergeCell ref="AP26:BA26"/>
    <mergeCell ref="BB26:BS26"/>
    <mergeCell ref="BU25:CH25"/>
    <mergeCell ref="CI25:CT25"/>
    <mergeCell ref="BB25:BS25"/>
    <mergeCell ref="AP27:BA27"/>
    <mergeCell ref="BB27:BS27"/>
    <mergeCell ref="BU27:CH27"/>
    <mergeCell ref="AJ28:AO28"/>
    <mergeCell ref="AP28:BA28"/>
    <mergeCell ref="BB28:BS28"/>
    <mergeCell ref="BU28:CH28"/>
    <mergeCell ref="AJ29:AO29"/>
    <mergeCell ref="AP29:BA29"/>
    <mergeCell ref="BB29:BS29"/>
    <mergeCell ref="BU29:CH29"/>
    <mergeCell ref="BB30:BS30"/>
    <mergeCell ref="BU31:CH31"/>
    <mergeCell ref="BU30:CH30"/>
    <mergeCell ref="A31:AI31"/>
    <mergeCell ref="AP31:BA31"/>
    <mergeCell ref="A30:AI30"/>
    <mergeCell ref="BH31:BI31"/>
    <mergeCell ref="AJ31:AL31"/>
    <mergeCell ref="A34:AI34"/>
    <mergeCell ref="A36:AI36"/>
    <mergeCell ref="AP32:BA32"/>
    <mergeCell ref="AP30:BA30"/>
    <mergeCell ref="A33:AI33"/>
    <mergeCell ref="A32:AI32"/>
    <mergeCell ref="AP33:BA33"/>
    <mergeCell ref="AP35:BA35"/>
    <mergeCell ref="AP36:BA36"/>
    <mergeCell ref="BU32:CH32"/>
    <mergeCell ref="AJ34:AL34"/>
    <mergeCell ref="AJ35:AL35"/>
    <mergeCell ref="A41:AI41"/>
    <mergeCell ref="AJ41:AO41"/>
    <mergeCell ref="A39:AI39"/>
    <mergeCell ref="AJ39:AO39"/>
    <mergeCell ref="A35:AI35"/>
    <mergeCell ref="AP34:BA34"/>
    <mergeCell ref="AJ32:AL32"/>
    <mergeCell ref="A57:AI57"/>
    <mergeCell ref="AJ57:AO57"/>
    <mergeCell ref="AP57:BA57"/>
    <mergeCell ref="BH57:BI57"/>
    <mergeCell ref="CI30:CT30"/>
    <mergeCell ref="A40:AI40"/>
    <mergeCell ref="AJ40:AO40"/>
    <mergeCell ref="AP40:BA40"/>
    <mergeCell ref="BB40:BS40"/>
    <mergeCell ref="CI31:CT31"/>
    <mergeCell ref="BH48:BI48"/>
    <mergeCell ref="CI51:CT51"/>
    <mergeCell ref="AJ51:AO51"/>
    <mergeCell ref="BH47:BI47"/>
    <mergeCell ref="AP52:BA52"/>
    <mergeCell ref="BU56:CH56"/>
    <mergeCell ref="CI48:CT48"/>
    <mergeCell ref="CI52:CT52"/>
    <mergeCell ref="BU49:CH49"/>
    <mergeCell ref="CI49:CT49"/>
    <mergeCell ref="CI61:CT61"/>
    <mergeCell ref="CI62:CT62"/>
    <mergeCell ref="CI64:CT64"/>
    <mergeCell ref="CI59:CT59"/>
    <mergeCell ref="AJ65:AO65"/>
    <mergeCell ref="AP65:BA65"/>
    <mergeCell ref="BU64:CH64"/>
    <mergeCell ref="AP63:BA63"/>
    <mergeCell ref="BU65:CH65"/>
    <mergeCell ref="AP61:BA61"/>
    <mergeCell ref="CI81:CT81"/>
    <mergeCell ref="A80:AI80"/>
    <mergeCell ref="AJ80:AL80"/>
    <mergeCell ref="AP80:BA80"/>
    <mergeCell ref="A81:AI81"/>
    <mergeCell ref="AJ81:AL81"/>
    <mergeCell ref="CI80:CT80"/>
    <mergeCell ref="BU80:CH80"/>
    <mergeCell ref="BU81:CH81"/>
    <mergeCell ref="BH80:BI80"/>
    <mergeCell ref="CI82:CT82"/>
    <mergeCell ref="A90:AI90"/>
    <mergeCell ref="AJ90:AL90"/>
    <mergeCell ref="AP90:BA90"/>
    <mergeCell ref="BH90:BI90"/>
    <mergeCell ref="BU90:CH90"/>
    <mergeCell ref="CI90:CT90"/>
    <mergeCell ref="A82:AI82"/>
    <mergeCell ref="AJ82:AL82"/>
    <mergeCell ref="BH82:BI82"/>
    <mergeCell ref="CI91:CT91"/>
    <mergeCell ref="BH92:BI92"/>
    <mergeCell ref="BU92:CH92"/>
    <mergeCell ref="CI92:CT92"/>
    <mergeCell ref="BH91:BI91"/>
    <mergeCell ref="BU91:CH91"/>
    <mergeCell ref="BU95:CH95"/>
    <mergeCell ref="BH133:BI133"/>
    <mergeCell ref="CI115:CT115"/>
    <mergeCell ref="BU123:CH123"/>
    <mergeCell ref="BU128:CH128"/>
    <mergeCell ref="CI120:CT120"/>
    <mergeCell ref="CI122:CT122"/>
    <mergeCell ref="CI121:CT121"/>
    <mergeCell ref="BU120:CH120"/>
    <mergeCell ref="BU119:CH119"/>
    <mergeCell ref="BH93:BI93"/>
    <mergeCell ref="BU93:CH93"/>
    <mergeCell ref="BU86:CH86"/>
    <mergeCell ref="BU89:CH89"/>
    <mergeCell ref="BH89:BI89"/>
    <mergeCell ref="BH86:BI86"/>
    <mergeCell ref="AJ137:AO137"/>
    <mergeCell ref="AP139:BA139"/>
    <mergeCell ref="AP138:BA138"/>
    <mergeCell ref="AJ140:AO140"/>
    <mergeCell ref="AP140:BA140"/>
    <mergeCell ref="BH138:BI138"/>
    <mergeCell ref="BH140:BI140"/>
    <mergeCell ref="AJ138:AO138"/>
    <mergeCell ref="AP141:BA141"/>
    <mergeCell ref="BH141:BI141"/>
    <mergeCell ref="BU141:CH141"/>
    <mergeCell ref="AP142:BA142"/>
    <mergeCell ref="BH142:BI142"/>
    <mergeCell ref="BU142:CH142"/>
    <mergeCell ref="AJ154:AO154"/>
    <mergeCell ref="AP154:BA154"/>
    <mergeCell ref="AP143:BA143"/>
    <mergeCell ref="BH143:BI143"/>
    <mergeCell ref="AJ151:AL151"/>
    <mergeCell ref="AP151:BA151"/>
    <mergeCell ref="AP152:BA152"/>
    <mergeCell ref="BH144:BI144"/>
    <mergeCell ref="AP167:BA167"/>
    <mergeCell ref="AJ166:AO166"/>
    <mergeCell ref="AP166:BA166"/>
    <mergeCell ref="AP153:BA153"/>
    <mergeCell ref="CI152:CT152"/>
    <mergeCell ref="BU152:CH152"/>
    <mergeCell ref="BH152:BI152"/>
    <mergeCell ref="BH153:BI153"/>
    <mergeCell ref="AJ152:AO152"/>
    <mergeCell ref="BH158:BI158"/>
    <mergeCell ref="AP156:BA156"/>
    <mergeCell ref="AJ170:AL170"/>
    <mergeCell ref="AJ172:AL172"/>
    <mergeCell ref="AJ177:AL177"/>
    <mergeCell ref="AP177:BA177"/>
    <mergeCell ref="AJ174:AO174"/>
    <mergeCell ref="AJ169:AL169"/>
    <mergeCell ref="AP172:BA172"/>
    <mergeCell ref="AJ171:AL171"/>
    <mergeCell ref="AJ167:AO167"/>
    <mergeCell ref="BH195:BI195"/>
    <mergeCell ref="CI156:CT156"/>
    <mergeCell ref="AJ155:AO155"/>
    <mergeCell ref="AP155:BA155"/>
    <mergeCell ref="CI177:CT177"/>
    <mergeCell ref="BU164:CH164"/>
    <mergeCell ref="BU168:CH168"/>
    <mergeCell ref="CI176:CT176"/>
    <mergeCell ref="AP158:BA158"/>
    <mergeCell ref="BH156:BI156"/>
    <mergeCell ref="A190:AI190"/>
    <mergeCell ref="AJ190:AL190"/>
    <mergeCell ref="AP190:BA190"/>
    <mergeCell ref="BH190:BI190"/>
    <mergeCell ref="BU196:CH196"/>
    <mergeCell ref="BH196:BI196"/>
    <mergeCell ref="BU192:CH192"/>
    <mergeCell ref="BU194:CH194"/>
    <mergeCell ref="BU190:CH190"/>
    <mergeCell ref="BH191:BI191"/>
    <mergeCell ref="CI174:CT174"/>
    <mergeCell ref="AJ186:AL186"/>
    <mergeCell ref="AP186:BA186"/>
    <mergeCell ref="AJ168:AO168"/>
    <mergeCell ref="BU202:CH202"/>
    <mergeCell ref="BH212:BI212"/>
    <mergeCell ref="CI200:CT200"/>
    <mergeCell ref="CI203:CT203"/>
    <mergeCell ref="BH197:BI197"/>
    <mergeCell ref="BU191:CH191"/>
    <mergeCell ref="AJ176:AL176"/>
    <mergeCell ref="BU176:CH176"/>
    <mergeCell ref="CI187:CT187"/>
    <mergeCell ref="AJ187:AO187"/>
    <mergeCell ref="AJ178:AL178"/>
    <mergeCell ref="CI179:CT179"/>
    <mergeCell ref="AJ180:AO180"/>
    <mergeCell ref="AP180:BA180"/>
    <mergeCell ref="BH180:BI180"/>
    <mergeCell ref="BU180:CH180"/>
    <mergeCell ref="A167:AI167"/>
    <mergeCell ref="AP157:BA157"/>
    <mergeCell ref="BU159:CH159"/>
    <mergeCell ref="CI159:CT159"/>
    <mergeCell ref="BU175:CH175"/>
    <mergeCell ref="AJ175:AL175"/>
    <mergeCell ref="CI158:CT158"/>
    <mergeCell ref="CI173:CT173"/>
    <mergeCell ref="AJ157:AL157"/>
    <mergeCell ref="BU157:CH157"/>
    <mergeCell ref="CI188:CT188"/>
    <mergeCell ref="AP188:BA188"/>
    <mergeCell ref="BH188:BI188"/>
    <mergeCell ref="BH160:BI160"/>
    <mergeCell ref="BH162:BI162"/>
    <mergeCell ref="CI172:CT172"/>
    <mergeCell ref="CI186:CT186"/>
    <mergeCell ref="AP187:BA187"/>
    <mergeCell ref="BH185:BI185"/>
    <mergeCell ref="BU187:CH187"/>
    <mergeCell ref="BU188:CH188"/>
    <mergeCell ref="BH187:BI187"/>
    <mergeCell ref="BU189:CH189"/>
    <mergeCell ref="BH186:BI186"/>
    <mergeCell ref="BU156:CH156"/>
    <mergeCell ref="BU155:CH155"/>
    <mergeCell ref="BU179:CH179"/>
    <mergeCell ref="BH157:BI157"/>
    <mergeCell ref="BH155:BI155"/>
    <mergeCell ref="BU163:CH163"/>
    <mergeCell ref="BH154:BI154"/>
    <mergeCell ref="BH64:BI64"/>
    <mergeCell ref="CI239:CT239"/>
    <mergeCell ref="A237:AI237"/>
    <mergeCell ref="AJ237:AL237"/>
    <mergeCell ref="AP237:BA237"/>
    <mergeCell ref="A239:AI239"/>
    <mergeCell ref="AJ218:AL218"/>
    <mergeCell ref="AJ238:AL238"/>
    <mergeCell ref="AP238:BA238"/>
    <mergeCell ref="AJ240:AO240"/>
    <mergeCell ref="CI189:CT189"/>
    <mergeCell ref="AJ239:AL239"/>
    <mergeCell ref="AP239:BA239"/>
    <mergeCell ref="A61:AI61"/>
    <mergeCell ref="AJ61:AO61"/>
    <mergeCell ref="CI63:CT63"/>
    <mergeCell ref="A64:AI64"/>
    <mergeCell ref="AJ64:AO64"/>
    <mergeCell ref="AP64:BA64"/>
    <mergeCell ref="A63:AI63"/>
    <mergeCell ref="A62:AI62"/>
    <mergeCell ref="AJ62:AO62"/>
    <mergeCell ref="CI240:CT240"/>
    <mergeCell ref="A241:AI241"/>
    <mergeCell ref="AJ241:AO241"/>
    <mergeCell ref="AP241:BA241"/>
    <mergeCell ref="BH241:BI241"/>
    <mergeCell ref="BU241:CH241"/>
    <mergeCell ref="A238:AI238"/>
    <mergeCell ref="BU240:CH240"/>
    <mergeCell ref="BU243:CH243"/>
    <mergeCell ref="CI243:CT243"/>
    <mergeCell ref="CI241:CT241"/>
    <mergeCell ref="A242:AI242"/>
    <mergeCell ref="AJ242:AO242"/>
    <mergeCell ref="AP242:BA242"/>
    <mergeCell ref="BH242:BI242"/>
    <mergeCell ref="BU242:CH242"/>
    <mergeCell ref="A243:AI243"/>
    <mergeCell ref="A49:AI49"/>
    <mergeCell ref="AJ49:AO49"/>
    <mergeCell ref="AP49:BA49"/>
    <mergeCell ref="BH49:BI49"/>
    <mergeCell ref="A50:AI50"/>
    <mergeCell ref="AJ50:AO50"/>
    <mergeCell ref="AP50:BA50"/>
    <mergeCell ref="BH50:BI50"/>
    <mergeCell ref="BU50:CH50"/>
    <mergeCell ref="CI50:CT50"/>
    <mergeCell ref="A262:AI262"/>
    <mergeCell ref="AJ262:AL262"/>
    <mergeCell ref="AP262:BA262"/>
    <mergeCell ref="BH262:BI262"/>
    <mergeCell ref="BU262:CH262"/>
    <mergeCell ref="CI262:CT262"/>
    <mergeCell ref="A261:AI261"/>
    <mergeCell ref="CI235:CT235"/>
    <mergeCell ref="AP263:BA263"/>
    <mergeCell ref="BH263:BI263"/>
    <mergeCell ref="BU263:CH263"/>
    <mergeCell ref="CI263:CT263"/>
    <mergeCell ref="A264:AI264"/>
    <mergeCell ref="AJ264:AL264"/>
    <mergeCell ref="AP264:BA264"/>
    <mergeCell ref="BH264:BI264"/>
    <mergeCell ref="BU264:CH264"/>
    <mergeCell ref="A263:AI263"/>
    <mergeCell ref="CI238:CT238"/>
    <mergeCell ref="AP261:BA261"/>
    <mergeCell ref="BH261:BI261"/>
    <mergeCell ref="BU261:CH261"/>
    <mergeCell ref="CI261:CT261"/>
    <mergeCell ref="A235:AI235"/>
    <mergeCell ref="AJ235:AL235"/>
    <mergeCell ref="AP235:BA235"/>
    <mergeCell ref="BH235:BI235"/>
    <mergeCell ref="BU235:CH235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4">
      <selection activeCell="BZ15" sqref="BZ15:CN15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81" t="s">
        <v>188</v>
      </c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</row>
    <row r="2" spans="1:109" ht="19.5" customHeight="1">
      <c r="A2" s="188" t="s">
        <v>42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</row>
    <row r="3" spans="1:109" ht="11.25" customHeight="1">
      <c r="A3" s="167" t="s">
        <v>18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9" t="s">
        <v>26</v>
      </c>
      <c r="AL3" s="167"/>
      <c r="AM3" s="167"/>
      <c r="AN3" s="167"/>
      <c r="AO3" s="167"/>
      <c r="AP3" s="170"/>
      <c r="AQ3" s="169" t="s">
        <v>189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70"/>
      <c r="BG3" s="169" t="s">
        <v>39</v>
      </c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9" t="s">
        <v>28</v>
      </c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70"/>
      <c r="CO3" s="167" t="s">
        <v>29</v>
      </c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</row>
    <row r="4" spans="1:109" ht="60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71"/>
      <c r="AL4" s="168"/>
      <c r="AM4" s="168"/>
      <c r="AN4" s="168"/>
      <c r="AO4" s="168"/>
      <c r="AP4" s="172"/>
      <c r="AQ4" s="171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72"/>
      <c r="BG4" s="171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71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72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</row>
    <row r="5" spans="1:109" ht="12" thickBot="1">
      <c r="A5" s="458">
        <v>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187">
        <v>2</v>
      </c>
      <c r="AL5" s="159"/>
      <c r="AM5" s="159"/>
      <c r="AN5" s="159"/>
      <c r="AO5" s="159"/>
      <c r="AP5" s="190"/>
      <c r="AQ5" s="187">
        <v>3</v>
      </c>
      <c r="AR5" s="159"/>
      <c r="AS5" s="159"/>
      <c r="AT5" s="159"/>
      <c r="AU5" s="159"/>
      <c r="AV5" s="159"/>
      <c r="AW5" s="159"/>
      <c r="AX5" s="159"/>
      <c r="AY5" s="159"/>
      <c r="AZ5" s="203"/>
      <c r="BA5" s="203"/>
      <c r="BB5" s="203"/>
      <c r="BC5" s="203"/>
      <c r="BD5" s="203"/>
      <c r="BE5" s="203"/>
      <c r="BF5" s="204"/>
      <c r="BG5" s="187">
        <v>4</v>
      </c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90"/>
      <c r="BZ5" s="202">
        <v>5</v>
      </c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5"/>
      <c r="CO5" s="187">
        <v>6</v>
      </c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</row>
    <row r="6" spans="1:109" ht="21.75" customHeight="1">
      <c r="A6" s="459" t="s">
        <v>43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60" t="s">
        <v>34</v>
      </c>
      <c r="AL6" s="461"/>
      <c r="AM6" s="461"/>
      <c r="AN6" s="461"/>
      <c r="AO6" s="461"/>
      <c r="AP6" s="461"/>
      <c r="AQ6" s="197" t="s">
        <v>36</v>
      </c>
      <c r="AR6" s="197"/>
      <c r="AS6" s="197"/>
      <c r="AT6" s="197"/>
      <c r="AU6" s="197"/>
      <c r="AV6" s="197"/>
      <c r="AW6" s="197"/>
      <c r="AX6" s="197"/>
      <c r="AY6" s="197"/>
      <c r="AZ6" s="198"/>
      <c r="BA6" s="199"/>
      <c r="BB6" s="199"/>
      <c r="BC6" s="199"/>
      <c r="BD6" s="199"/>
      <c r="BE6" s="199"/>
      <c r="BF6" s="200"/>
      <c r="BG6" s="192">
        <f>BG7</f>
        <v>6207062.809999999</v>
      </c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456">
        <f>BZ7</f>
        <v>5072220.599999998</v>
      </c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>
        <f>BG6-BZ6</f>
        <v>1134842.210000001</v>
      </c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7"/>
    </row>
    <row r="7" spans="1:109" ht="26.25" customHeight="1">
      <c r="A7" s="449" t="s">
        <v>190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55" t="s">
        <v>35</v>
      </c>
      <c r="AL7" s="132"/>
      <c r="AM7" s="132"/>
      <c r="AN7" s="132"/>
      <c r="AO7" s="132"/>
      <c r="AP7" s="132"/>
      <c r="AQ7" s="132" t="s">
        <v>202</v>
      </c>
      <c r="AR7" s="132"/>
      <c r="AS7" s="132"/>
      <c r="AT7" s="132"/>
      <c r="AU7" s="132"/>
      <c r="AV7" s="132"/>
      <c r="AW7" s="132"/>
      <c r="AX7" s="132"/>
      <c r="AY7" s="132"/>
      <c r="AZ7" s="133"/>
      <c r="BA7" s="134"/>
      <c r="BB7" s="134"/>
      <c r="BC7" s="134"/>
      <c r="BD7" s="134"/>
      <c r="BE7" s="134"/>
      <c r="BF7" s="135"/>
      <c r="BG7" s="143">
        <f>BG8+BG12</f>
        <v>6207062.809999999</v>
      </c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451">
        <f>BZ8+BZ12</f>
        <v>5072220.599999998</v>
      </c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>
        <f>BG7-BZ7</f>
        <v>1134842.210000001</v>
      </c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2"/>
    </row>
    <row r="8" spans="1:109" ht="21.75" customHeight="1">
      <c r="A8" s="449" t="s">
        <v>191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55" t="s">
        <v>37</v>
      </c>
      <c r="AL8" s="132"/>
      <c r="AM8" s="132"/>
      <c r="AN8" s="132"/>
      <c r="AO8" s="132"/>
      <c r="AP8" s="132"/>
      <c r="AQ8" s="132" t="s">
        <v>203</v>
      </c>
      <c r="AR8" s="132"/>
      <c r="AS8" s="132"/>
      <c r="AT8" s="132"/>
      <c r="AU8" s="132"/>
      <c r="AV8" s="132"/>
      <c r="AW8" s="132"/>
      <c r="AX8" s="132"/>
      <c r="AY8" s="132"/>
      <c r="AZ8" s="133"/>
      <c r="BA8" s="134"/>
      <c r="BB8" s="134"/>
      <c r="BC8" s="134"/>
      <c r="BD8" s="134"/>
      <c r="BE8" s="134"/>
      <c r="BF8" s="135"/>
      <c r="BG8" s="143">
        <f>BG9</f>
        <v>-20456200</v>
      </c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451">
        <f>BZ9</f>
        <v>-22280381.01</v>
      </c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 t="s">
        <v>36</v>
      </c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2"/>
    </row>
    <row r="9" spans="1:109" ht="28.5" customHeight="1">
      <c r="A9" s="449" t="s">
        <v>192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55" t="s">
        <v>37</v>
      </c>
      <c r="AL9" s="132"/>
      <c r="AM9" s="132"/>
      <c r="AN9" s="132"/>
      <c r="AO9" s="132"/>
      <c r="AP9" s="132"/>
      <c r="AQ9" s="132" t="s">
        <v>204</v>
      </c>
      <c r="AR9" s="132"/>
      <c r="AS9" s="132"/>
      <c r="AT9" s="132"/>
      <c r="AU9" s="132"/>
      <c r="AV9" s="132"/>
      <c r="AW9" s="132"/>
      <c r="AX9" s="132"/>
      <c r="AY9" s="132"/>
      <c r="AZ9" s="133"/>
      <c r="BA9" s="134"/>
      <c r="BB9" s="134"/>
      <c r="BC9" s="134"/>
      <c r="BD9" s="134"/>
      <c r="BE9" s="134"/>
      <c r="BF9" s="135"/>
      <c r="BG9" s="143">
        <f>BG10</f>
        <v>-20456200</v>
      </c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451">
        <f>BZ10</f>
        <v>-22280381.01</v>
      </c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 t="s">
        <v>36</v>
      </c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DE9" s="452"/>
    </row>
    <row r="10" spans="1:109" ht="26.25" customHeight="1">
      <c r="A10" s="449" t="s">
        <v>193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55" t="s">
        <v>37</v>
      </c>
      <c r="AL10" s="132"/>
      <c r="AM10" s="132"/>
      <c r="AN10" s="132"/>
      <c r="AO10" s="132"/>
      <c r="AP10" s="132"/>
      <c r="AQ10" s="132" t="s">
        <v>205</v>
      </c>
      <c r="AR10" s="132"/>
      <c r="AS10" s="132"/>
      <c r="AT10" s="132"/>
      <c r="AU10" s="132"/>
      <c r="AV10" s="132"/>
      <c r="AW10" s="132"/>
      <c r="AX10" s="132"/>
      <c r="AY10" s="132"/>
      <c r="AZ10" s="133"/>
      <c r="BA10" s="134"/>
      <c r="BB10" s="134"/>
      <c r="BC10" s="134"/>
      <c r="BD10" s="134"/>
      <c r="BE10" s="134"/>
      <c r="BF10" s="135"/>
      <c r="BG10" s="143">
        <f>BG11</f>
        <v>-20456200</v>
      </c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451">
        <f>BZ11</f>
        <v>-22280381.01</v>
      </c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 t="s">
        <v>36</v>
      </c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2"/>
    </row>
    <row r="11" spans="1:109" ht="39" customHeight="1">
      <c r="A11" s="449" t="s">
        <v>194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55" t="s">
        <v>37</v>
      </c>
      <c r="AL11" s="132"/>
      <c r="AM11" s="132"/>
      <c r="AN11" s="132"/>
      <c r="AO11" s="132"/>
      <c r="AP11" s="132"/>
      <c r="AQ11" s="132" t="s">
        <v>206</v>
      </c>
      <c r="AR11" s="132"/>
      <c r="AS11" s="132"/>
      <c r="AT11" s="132"/>
      <c r="AU11" s="132"/>
      <c r="AV11" s="132"/>
      <c r="AW11" s="132"/>
      <c r="AX11" s="132"/>
      <c r="AY11" s="132"/>
      <c r="AZ11" s="133"/>
      <c r="BA11" s="134"/>
      <c r="BB11" s="134"/>
      <c r="BC11" s="134"/>
      <c r="BD11" s="134"/>
      <c r="BE11" s="134"/>
      <c r="BF11" s="135"/>
      <c r="BG11" s="143">
        <v>-20456200</v>
      </c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451">
        <v>-22280381.01</v>
      </c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 t="s">
        <v>36</v>
      </c>
      <c r="CP11" s="451"/>
      <c r="CQ11" s="451"/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2"/>
    </row>
    <row r="12" spans="1:109" ht="24.75" customHeight="1">
      <c r="A12" s="449" t="s">
        <v>195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55" t="s">
        <v>207</v>
      </c>
      <c r="AL12" s="132"/>
      <c r="AM12" s="132"/>
      <c r="AN12" s="132"/>
      <c r="AO12" s="132"/>
      <c r="AP12" s="132"/>
      <c r="AQ12" s="132" t="s">
        <v>208</v>
      </c>
      <c r="AR12" s="132"/>
      <c r="AS12" s="132"/>
      <c r="AT12" s="132"/>
      <c r="AU12" s="132"/>
      <c r="AV12" s="132"/>
      <c r="AW12" s="132"/>
      <c r="AX12" s="132"/>
      <c r="AY12" s="132"/>
      <c r="AZ12" s="133"/>
      <c r="BA12" s="134"/>
      <c r="BB12" s="134"/>
      <c r="BC12" s="134"/>
      <c r="BD12" s="134"/>
      <c r="BE12" s="134"/>
      <c r="BF12" s="135"/>
      <c r="BG12" s="143">
        <f>BG13</f>
        <v>26663262.81</v>
      </c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>
        <f>BZ13</f>
        <v>27352601.61</v>
      </c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451" t="s">
        <v>36</v>
      </c>
      <c r="CP12" s="451"/>
      <c r="CQ12" s="451"/>
      <c r="CR12" s="451"/>
      <c r="CS12" s="451"/>
      <c r="CT12" s="451"/>
      <c r="CU12" s="451"/>
      <c r="CV12" s="451"/>
      <c r="CW12" s="451"/>
      <c r="CX12" s="451"/>
      <c r="CY12" s="451"/>
      <c r="CZ12" s="451"/>
      <c r="DA12" s="451"/>
      <c r="DB12" s="451"/>
      <c r="DC12" s="451"/>
      <c r="DD12" s="451"/>
      <c r="DE12" s="452"/>
    </row>
    <row r="13" spans="1:109" ht="21.75" customHeight="1">
      <c r="A13" s="449" t="s">
        <v>196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55" t="s">
        <v>207</v>
      </c>
      <c r="AL13" s="132"/>
      <c r="AM13" s="132"/>
      <c r="AN13" s="132"/>
      <c r="AO13" s="132"/>
      <c r="AP13" s="132"/>
      <c r="AQ13" s="132" t="s">
        <v>209</v>
      </c>
      <c r="AR13" s="132"/>
      <c r="AS13" s="132"/>
      <c r="AT13" s="132"/>
      <c r="AU13" s="132"/>
      <c r="AV13" s="132"/>
      <c r="AW13" s="132"/>
      <c r="AX13" s="132"/>
      <c r="AY13" s="132"/>
      <c r="AZ13" s="133"/>
      <c r="BA13" s="134"/>
      <c r="BB13" s="134"/>
      <c r="BC13" s="134"/>
      <c r="BD13" s="134"/>
      <c r="BE13" s="134"/>
      <c r="BF13" s="135"/>
      <c r="BG13" s="143">
        <f>BG14</f>
        <v>26663262.81</v>
      </c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>
        <f>BZ14</f>
        <v>27352601.61</v>
      </c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451" t="s">
        <v>36</v>
      </c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2"/>
    </row>
    <row r="14" spans="1:109" ht="27.75" customHeight="1">
      <c r="A14" s="449" t="s">
        <v>197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55" t="s">
        <v>207</v>
      </c>
      <c r="AL14" s="132"/>
      <c r="AM14" s="132"/>
      <c r="AN14" s="132"/>
      <c r="AO14" s="132"/>
      <c r="AP14" s="132"/>
      <c r="AQ14" s="132" t="s">
        <v>210</v>
      </c>
      <c r="AR14" s="132"/>
      <c r="AS14" s="132"/>
      <c r="AT14" s="132"/>
      <c r="AU14" s="132"/>
      <c r="AV14" s="132"/>
      <c r="AW14" s="132"/>
      <c r="AX14" s="132"/>
      <c r="AY14" s="132"/>
      <c r="AZ14" s="133"/>
      <c r="BA14" s="134"/>
      <c r="BB14" s="134"/>
      <c r="BC14" s="134"/>
      <c r="BD14" s="134"/>
      <c r="BE14" s="134"/>
      <c r="BF14" s="135"/>
      <c r="BG14" s="143">
        <f>BG15</f>
        <v>26663262.81</v>
      </c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>
        <f>BZ15</f>
        <v>27352601.61</v>
      </c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451" t="s">
        <v>36</v>
      </c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1"/>
      <c r="DB14" s="451"/>
      <c r="DC14" s="451"/>
      <c r="DD14" s="451"/>
      <c r="DE14" s="452"/>
    </row>
    <row r="15" spans="1:109" ht="33.75" customHeight="1">
      <c r="A15" s="449" t="s">
        <v>198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55" t="s">
        <v>207</v>
      </c>
      <c r="AL15" s="132"/>
      <c r="AM15" s="132"/>
      <c r="AN15" s="132"/>
      <c r="AO15" s="132"/>
      <c r="AP15" s="132"/>
      <c r="AQ15" s="132" t="s">
        <v>211</v>
      </c>
      <c r="AR15" s="132"/>
      <c r="AS15" s="132"/>
      <c r="AT15" s="132"/>
      <c r="AU15" s="132"/>
      <c r="AV15" s="132"/>
      <c r="AW15" s="132"/>
      <c r="AX15" s="132"/>
      <c r="AY15" s="132"/>
      <c r="AZ15" s="133"/>
      <c r="BA15" s="134"/>
      <c r="BB15" s="134"/>
      <c r="BC15" s="134"/>
      <c r="BD15" s="134"/>
      <c r="BE15" s="134"/>
      <c r="BF15" s="135"/>
      <c r="BG15" s="143">
        <v>26663262.81</v>
      </c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>
        <v>27352601.61</v>
      </c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451" t="s">
        <v>36</v>
      </c>
      <c r="CP15" s="451"/>
      <c r="CQ15" s="451"/>
      <c r="CR15" s="451"/>
      <c r="CS15" s="451"/>
      <c r="CT15" s="451"/>
      <c r="CU15" s="451"/>
      <c r="CV15" s="451"/>
      <c r="CW15" s="451"/>
      <c r="CX15" s="451"/>
      <c r="CY15" s="451"/>
      <c r="CZ15" s="451"/>
      <c r="DA15" s="451"/>
      <c r="DB15" s="451"/>
      <c r="DC15" s="451"/>
      <c r="DD15" s="451"/>
      <c r="DE15" s="45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19</v>
      </c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H18" s="454" t="s">
        <v>200</v>
      </c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F18" s="181" t="s">
        <v>224</v>
      </c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53" t="s">
        <v>21</v>
      </c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H19" s="453" t="s">
        <v>22</v>
      </c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F19" s="182" t="s">
        <v>199</v>
      </c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P19" s="166" t="s">
        <v>280</v>
      </c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</row>
    <row r="20" spans="78:109" ht="11.25" customHeight="1"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P20" s="450" t="s">
        <v>22</v>
      </c>
      <c r="CQ20" s="450"/>
      <c r="CR20" s="450"/>
      <c r="CS20" s="450"/>
      <c r="CT20" s="450"/>
      <c r="CU20" s="450"/>
      <c r="CV20" s="450"/>
      <c r="CW20" s="450"/>
      <c r="CX20" s="450"/>
      <c r="CY20" s="450"/>
      <c r="CZ20" s="450"/>
      <c r="DA20" s="450"/>
      <c r="DB20" s="450"/>
      <c r="DC20" s="450"/>
      <c r="DD20" s="450"/>
      <c r="DE20" s="450"/>
    </row>
    <row r="21" spans="1:55" ht="11.25">
      <c r="A21" s="1" t="s">
        <v>20</v>
      </c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H21" s="454" t="s">
        <v>201</v>
      </c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</row>
    <row r="22" spans="18:109" ht="11.25">
      <c r="R22" s="453" t="s">
        <v>21</v>
      </c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3"/>
      <c r="AG22" s="3"/>
      <c r="AH22" s="453" t="s">
        <v>22</v>
      </c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82" t="s">
        <v>23</v>
      </c>
      <c r="B24" s="182"/>
      <c r="C24" s="462" t="s">
        <v>256</v>
      </c>
      <c r="D24" s="462"/>
      <c r="E24" s="462"/>
      <c r="F24" s="1" t="s">
        <v>23</v>
      </c>
      <c r="I24" s="454" t="s">
        <v>659</v>
      </c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182">
        <v>20</v>
      </c>
      <c r="Z24" s="182"/>
      <c r="AA24" s="182"/>
      <c r="AB24" s="182"/>
      <c r="AC24" s="463" t="s">
        <v>291</v>
      </c>
      <c r="AD24" s="463"/>
      <c r="AE24" s="463"/>
      <c r="AF24" s="1" t="s">
        <v>40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24:E24"/>
    <mergeCell ref="AH21:BC21"/>
    <mergeCell ref="AH18:BC18"/>
    <mergeCell ref="I24:X24"/>
    <mergeCell ref="Y24:AB24"/>
    <mergeCell ref="AH22:BC22"/>
    <mergeCell ref="AC24:AE24"/>
    <mergeCell ref="R22:AE22"/>
    <mergeCell ref="N18:AE18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AQ13:BF13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Q8:BF8"/>
    <mergeCell ref="A10:AJ10"/>
    <mergeCell ref="A11:AJ11"/>
    <mergeCell ref="AQ12:BF12"/>
    <mergeCell ref="A5:AJ5"/>
    <mergeCell ref="AK5:AP5"/>
    <mergeCell ref="AQ5:BF5"/>
    <mergeCell ref="BG6:BY6"/>
    <mergeCell ref="A6:AJ6"/>
    <mergeCell ref="AK6:AP6"/>
    <mergeCell ref="AQ6:BF6"/>
    <mergeCell ref="BG5:BY5"/>
    <mergeCell ref="BZ7:CN7"/>
    <mergeCell ref="AQ10:BF10"/>
    <mergeCell ref="CO5:DE5"/>
    <mergeCell ref="BZ6:CN6"/>
    <mergeCell ref="BZ5:CN5"/>
    <mergeCell ref="CO9:DE9"/>
    <mergeCell ref="CO6:DE6"/>
    <mergeCell ref="CO7:DE7"/>
    <mergeCell ref="BZ8:CN8"/>
    <mergeCell ref="BZ10:CN10"/>
    <mergeCell ref="AK11:AP11"/>
    <mergeCell ref="BG13:BY13"/>
    <mergeCell ref="BG15:BY15"/>
    <mergeCell ref="AK7:AP7"/>
    <mergeCell ref="AK9:AP9"/>
    <mergeCell ref="AK8:AP8"/>
    <mergeCell ref="AK10:AP10"/>
    <mergeCell ref="BG9:BY9"/>
    <mergeCell ref="AQ9:BF9"/>
    <mergeCell ref="BG14:BY14"/>
    <mergeCell ref="BF18:BX18"/>
    <mergeCell ref="CO11:DE11"/>
    <mergeCell ref="CO10:DE10"/>
    <mergeCell ref="BZ12:CN12"/>
    <mergeCell ref="BZ20:CN20"/>
    <mergeCell ref="BZ19:CN19"/>
    <mergeCell ref="BZ11:CN11"/>
    <mergeCell ref="CO13:DE13"/>
    <mergeCell ref="AQ15:BF15"/>
    <mergeCell ref="A8:AJ8"/>
    <mergeCell ref="BZ14:CN14"/>
    <mergeCell ref="CP19:DE19"/>
    <mergeCell ref="CN1:DE1"/>
    <mergeCell ref="CO8:DE8"/>
    <mergeCell ref="AQ3:BF4"/>
    <mergeCell ref="AQ7:BF7"/>
    <mergeCell ref="BG7:BY7"/>
    <mergeCell ref="BF19:BX19"/>
    <mergeCell ref="BG3:BY4"/>
    <mergeCell ref="A2:DE2"/>
    <mergeCell ref="A3:AJ4"/>
    <mergeCell ref="CO3:DE4"/>
    <mergeCell ref="BZ3:CN4"/>
    <mergeCell ref="AK3:AP4"/>
    <mergeCell ref="A9:AJ9"/>
    <mergeCell ref="AQ11:BF11"/>
    <mergeCell ref="BG10:BY10"/>
    <mergeCell ref="CP20:DE20"/>
    <mergeCell ref="CO12:DE12"/>
    <mergeCell ref="BZ13:CN13"/>
    <mergeCell ref="BZ15:CN15"/>
    <mergeCell ref="CO14:DE14"/>
    <mergeCell ref="CO15:DE15"/>
    <mergeCell ref="BZ9:CN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2012-11-10T14:13:42Z</cp:lastPrinted>
  <dcterms:created xsi:type="dcterms:W3CDTF">2005-02-01T12:32:18Z</dcterms:created>
  <dcterms:modified xsi:type="dcterms:W3CDTF">2012-11-21T08:15:05Z</dcterms:modified>
  <cp:category/>
  <cp:version/>
  <cp:contentType/>
  <cp:contentStatus/>
</cp:coreProperties>
</file>